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arlie\VIVO\SF_327.01_MW\@Projecten\Vormingsaanbod\2023\Opvolging budgetten\"/>
    </mc:Choice>
  </mc:AlternateContent>
  <xr:revisionPtr revIDLastSave="0" documentId="13_ncr:1_{9E6274F7-8534-447F-AAB8-7369A8ABBD2A}" xr6:coauthVersionLast="47" xr6:coauthVersionMax="47" xr10:uidLastSave="{00000000-0000-0000-0000-000000000000}"/>
  <bookViews>
    <workbookView xWindow="-28920" yWindow="-3765" windowWidth="29040" windowHeight="15720" xr2:uid="{7F86D687-A820-4FCC-A407-6B105CFB8ED3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7" i="1" l="1"/>
  <c r="G123" i="1"/>
  <c r="G128" i="1"/>
  <c r="G129" i="1"/>
  <c r="G133" i="1"/>
  <c r="G134" i="1"/>
  <c r="G139" i="1"/>
  <c r="G143" i="1"/>
  <c r="G144" i="1"/>
  <c r="G145" i="1"/>
  <c r="G150" i="1"/>
  <c r="G151" i="1"/>
  <c r="G152" i="1"/>
  <c r="G153" i="1"/>
  <c r="G154" i="1"/>
  <c r="G155" i="1"/>
  <c r="G156" i="1"/>
  <c r="G157" i="1"/>
  <c r="G160" i="1"/>
  <c r="G161" i="1"/>
  <c r="G163" i="1"/>
  <c r="G166" i="1"/>
  <c r="G111" i="1"/>
  <c r="G112" i="1"/>
  <c r="G113" i="1"/>
  <c r="G114" i="1"/>
  <c r="G115" i="1"/>
  <c r="G116" i="1"/>
  <c r="G110" i="1"/>
  <c r="H95" i="1"/>
  <c r="F104" i="1"/>
  <c r="H104" i="1"/>
  <c r="H3" i="1" s="1"/>
  <c r="G102" i="1"/>
  <c r="D167" i="1"/>
  <c r="F167" i="1"/>
  <c r="D117" i="1"/>
  <c r="G101" i="1"/>
  <c r="G103" i="1"/>
  <c r="G100" i="1"/>
  <c r="F95" i="1"/>
  <c r="G89" i="1"/>
  <c r="G91" i="1"/>
  <c r="G92" i="1"/>
  <c r="G93" i="1"/>
  <c r="G94" i="1"/>
  <c r="C157" i="1"/>
  <c r="C128" i="1"/>
  <c r="G167" i="1" l="1"/>
  <c r="G104" i="1"/>
  <c r="G117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7" i="1"/>
  <c r="G48" i="1"/>
  <c r="G49" i="1"/>
  <c r="G50" i="1"/>
  <c r="G51" i="1"/>
  <c r="G52" i="1"/>
  <c r="G53" i="1"/>
  <c r="G54" i="1"/>
  <c r="G55" i="1"/>
  <c r="G56" i="1"/>
  <c r="G57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11" i="1"/>
  <c r="D59" i="1"/>
  <c r="G59" i="1" s="1"/>
  <c r="D60" i="1"/>
  <c r="G60" i="1" s="1"/>
  <c r="D61" i="1"/>
  <c r="G61" i="1" s="1"/>
  <c r="D62" i="1"/>
  <c r="G62" i="1" s="1"/>
  <c r="D58" i="1"/>
  <c r="G58" i="1" s="1"/>
  <c r="D40" i="1" l="1"/>
  <c r="G40" i="1" s="1"/>
  <c r="D41" i="1"/>
  <c r="G41" i="1" s="1"/>
  <c r="D42" i="1"/>
  <c r="G42" i="1" s="1"/>
  <c r="D43" i="1"/>
  <c r="G43" i="1" s="1"/>
  <c r="D44" i="1"/>
  <c r="G44" i="1" s="1"/>
  <c r="D45" i="1"/>
  <c r="G45" i="1" s="1"/>
  <c r="D46" i="1"/>
  <c r="G46" i="1" s="1"/>
  <c r="D39" i="1"/>
  <c r="G39" i="1" s="1"/>
  <c r="G95" i="1" l="1"/>
  <c r="H2" i="1" s="1"/>
  <c r="F117" i="1"/>
</calcChain>
</file>

<file path=xl/sharedStrings.xml><?xml version="1.0" encoding="utf-8"?>
<sst xmlns="http://schemas.openxmlformats.org/spreadsheetml/2006/main" count="414" uniqueCount="209">
  <si>
    <t>Naam organisatie</t>
  </si>
  <si>
    <t>Prijs per deelnemer</t>
  </si>
  <si>
    <t>Aantal aanvragen</t>
  </si>
  <si>
    <t>Totaal</t>
  </si>
  <si>
    <t>Titel</t>
  </si>
  <si>
    <t>Opleider</t>
  </si>
  <si>
    <t>Fasade</t>
  </si>
  <si>
    <t>Vonst</t>
  </si>
  <si>
    <t>Kwadraet</t>
  </si>
  <si>
    <t>De Aanstokerij</t>
  </si>
  <si>
    <t>Opleidingen doelgroepwerknemers</t>
  </si>
  <si>
    <t>Opleidingen omkaderingspersoneel</t>
  </si>
  <si>
    <t xml:space="preserve">Aantal inschrijvingen </t>
  </si>
  <si>
    <t>Prijs in company</t>
  </si>
  <si>
    <t>Groep Maatwerk</t>
  </si>
  <si>
    <t>Prijs/dag</t>
  </si>
  <si>
    <t>Prijs</t>
  </si>
  <si>
    <t>De Kei</t>
  </si>
  <si>
    <t>I-Diverso</t>
  </si>
  <si>
    <t>Vul hier de naam van je organisatie in</t>
  </si>
  <si>
    <t>Let op: scroll naar beneden om alles te zien</t>
  </si>
  <si>
    <t>Relancebudget</t>
  </si>
  <si>
    <t>Waarvan relance</t>
  </si>
  <si>
    <t>Benut budget sectoraal aanbod</t>
  </si>
  <si>
    <t>Totaal benut budget</t>
  </si>
  <si>
    <t xml:space="preserve">Vul hieronder de grijze vakken per titel in. </t>
  </si>
  <si>
    <t>in kolom I neem je zelf het bedrag over dat je wil afrekenen op het relancebudget</t>
  </si>
  <si>
    <t>Regulier budget</t>
  </si>
  <si>
    <t>Omgaan met papieren en budget</t>
  </si>
  <si>
    <t>Vul hier je budget in</t>
  </si>
  <si>
    <t>Vul hier je relancebudget in</t>
  </si>
  <si>
    <t>Prijs/module</t>
  </si>
  <si>
    <t>Opleidingen doelgroep</t>
  </si>
  <si>
    <t>Basiscursus voor assistent-werkleiders</t>
  </si>
  <si>
    <t>Ga voor de tijd van je leven</t>
  </si>
  <si>
    <t>Extra kost: km-vergoeding</t>
  </si>
  <si>
    <t>Werk en werknemer: Alles met mate(n)</t>
  </si>
  <si>
    <t>Werk en werknemer: What's up</t>
  </si>
  <si>
    <t>Werk en werknemer: Pleister op de wonde</t>
  </si>
  <si>
    <t>Werk en werknemer: Een fluitje van een cent?</t>
  </si>
  <si>
    <t>Werk en werknemer:  Zorg voor kwaliteit</t>
  </si>
  <si>
    <t>Werk en werknemer: Allemaal anders</t>
  </si>
  <si>
    <t xml:space="preserve"> Werk en werknemer: Stress les(s)!</t>
  </si>
  <si>
    <t>Werk en werknemer: Gezond met goesting</t>
  </si>
  <si>
    <t>Werk en werknemer: Liever assertiever</t>
  </si>
  <si>
    <t>Werk en werknemer: Zorgen voor jezelf</t>
  </si>
  <si>
    <t>Werk en werknemer: Safety First</t>
  </si>
  <si>
    <t>Werk en werknemer: Verpest het niet!</t>
  </si>
  <si>
    <t xml:space="preserve">Werk en werknemer: Energiewijzer </t>
  </si>
  <si>
    <t>Werk en werknemer: Werk, loon en sociale zekerheid</t>
  </si>
  <si>
    <t>Werk en werknemer: Flexibel zen!</t>
  </si>
  <si>
    <t>Ga voor de tijd van je leven: Ik kom graag werken</t>
  </si>
  <si>
    <t>Ga voor de tijd van je leven: Geen stress aan mijn lijf</t>
  </si>
  <si>
    <t>Ga voor de tijd van je leven: Ik doe mijn zeg en trek mijn grens</t>
  </si>
  <si>
    <t>Ga voor de tijd van je leven: ik weet wat ik kan</t>
  </si>
  <si>
    <t>Ga voor de tijd van je leven: Mijn collega's, teammaten</t>
  </si>
  <si>
    <t>Ga voor de tijd van je leven: je hebt ze in alle soorten, maten; allemaal anders</t>
  </si>
  <si>
    <t>Ga voor de tijd van je leven: Alles kan beter</t>
  </si>
  <si>
    <t>Mijn talenten als maatwerker: Sociale vaardigheidstraining</t>
  </si>
  <si>
    <t>Mijn talenten als maatwerker: Je gedacht zeggen</t>
  </si>
  <si>
    <t>Mijn talenten als maatwerker: Onderhandelen is een kunst</t>
  </si>
  <si>
    <t>Extra kost: €2,5/deelnemer/dag</t>
  </si>
  <si>
    <t xml:space="preserve">Extra kost: €2,5/deelnemer/dag </t>
  </si>
  <si>
    <t>Tijd voor talent</t>
  </si>
  <si>
    <t>Extra kost: optie plaatsbezoek €533</t>
  </si>
  <si>
    <t>Vergroot je veerkracht</t>
  </si>
  <si>
    <t>Aantal</t>
  </si>
  <si>
    <t>Doorstroomopleiding: Communicatieve vaardigheden</t>
  </si>
  <si>
    <t>Doorstroomopleiding: productie-gerelateerde communicatie</t>
  </si>
  <si>
    <t>Doorstroomopleiding: Assertiviteit</t>
  </si>
  <si>
    <t>Doorstroomopleiding: Diversiteit</t>
  </si>
  <si>
    <t>Doorstroomopleiding: Informatie verwerken</t>
  </si>
  <si>
    <t>Doorstroomopleiding: digitale informatieverwerking</t>
  </si>
  <si>
    <t>Doorstroomopleiding: sollicitatietraining</t>
  </si>
  <si>
    <t>Doorstroomopleiding: omgaan met moeilijkheden op de werkvloer</t>
  </si>
  <si>
    <t>Als oudere maatwerker aan de slag blijven</t>
  </si>
  <si>
    <t>Extra kost: €10/deelnemer</t>
  </si>
  <si>
    <t>Digitale vaardigheden: Maatwerkmodule</t>
  </si>
  <si>
    <t>Extra kost: €5/deelnemer + km-vergoeding</t>
  </si>
  <si>
    <t>Digitale vaardigheden: Kennismaking met tekstverwerkingsprogramma</t>
  </si>
  <si>
    <t>Digitale vaardigheden: Kennismaking met internet: werken met de zoekmachine</t>
  </si>
  <si>
    <t>Digitale vaardigheden: E-mail</t>
  </si>
  <si>
    <t>Digitale vaardigheden: Digitale meetings</t>
  </si>
  <si>
    <t>Digitale vaardigheden: Werken met een smartphone en/of tablet</t>
  </si>
  <si>
    <t>Digitale vaardigheden: Sociale media</t>
  </si>
  <si>
    <t>Digitale vaardigheden: veilig op het internet</t>
  </si>
  <si>
    <t>Digitale vaardigheden: nuttige tools/apps</t>
  </si>
  <si>
    <t>Digitale vaardigheden: integratieopdrachten - in overleg met werkgever</t>
  </si>
  <si>
    <t>IN-Z</t>
  </si>
  <si>
    <t>Wegwijs in een digitale wereld: E-mails versturen en ontvangen</t>
  </si>
  <si>
    <t>Wegwijs in een digitale wereld: Handige apps voor dagdagelijks gebruik</t>
  </si>
  <si>
    <t>Wegwijs in een digitale wereld: het gebruik van online communicatiemiddelen</t>
  </si>
  <si>
    <t>Wegwijs in een digitale wereld: sociale media</t>
  </si>
  <si>
    <t>Wegwijs in een digitale wereld: veiligheid en privacy</t>
  </si>
  <si>
    <t>Ter info: Kost/dag exclusief btw: €1066,1, inclusief btw: €1290</t>
  </si>
  <si>
    <t>Ter info: Kost/dag exclusief btw: €1066,1, inclusief btw: €1291</t>
  </si>
  <si>
    <t>Ter info: Kost/dag exclusief btw: €1066,1, inclusief btw: €1292</t>
  </si>
  <si>
    <t>Ter info: Kost/dag exclusief btw: €1066,1, inclusief btw: €1293</t>
  </si>
  <si>
    <t>Ter info: Kost/dag exclusief btw: €1066,1, inclusief btw: €1294</t>
  </si>
  <si>
    <t>Werken met pc (basistraject)</t>
  </si>
  <si>
    <t>Werken met pc (basistraject - korte formule)</t>
  </si>
  <si>
    <t>Werken met pc (vervolgtraject)</t>
  </si>
  <si>
    <t>Extra kost: €10/deelnemer + mobiele pc-klas €5/deelnemer</t>
  </si>
  <si>
    <t>Werken met pc voor beginners: kennismaking met de pc</t>
  </si>
  <si>
    <t>Werken met pc voor beginners: MS office pakket: Word</t>
  </si>
  <si>
    <t>Werken met pc voor beginners: E-mail</t>
  </si>
  <si>
    <t>Werken met pc voor beginners: (Veilig) gebruik internet</t>
  </si>
  <si>
    <t>Werken met pc voor beginners: (Veilig) omgaan met Facebook</t>
  </si>
  <si>
    <t>Sociale media en veiligheid</t>
  </si>
  <si>
    <t>Extra kost: €2,5/deelnemer + optie mobiele klas €5/deelnemer</t>
  </si>
  <si>
    <t>Grow Strong</t>
  </si>
  <si>
    <t>Sociaal (v)aardig op de werkvloer 2 dagen</t>
  </si>
  <si>
    <t>Sociaal (v)aardig op de werkvloer 4 dagen</t>
  </si>
  <si>
    <t>Sociale vaardigheidstraining</t>
  </si>
  <si>
    <t>Extra kost: km-vergoeding + €5/deelnemer</t>
  </si>
  <si>
    <t>Sterk in je schoenen</t>
  </si>
  <si>
    <t>Klantvriendelijk aan het werk 1 groep</t>
  </si>
  <si>
    <t>Klantvriendelijk aan het werk 2 groepen (caroussel)</t>
  </si>
  <si>
    <t>Je start beter met een peter of meter</t>
  </si>
  <si>
    <t>Extra kost: km-vergoeding. Optie plaatsbezoek: €533</t>
  </si>
  <si>
    <t>Mentoropleiding: Positie, rollen en taken van een mentor</t>
  </si>
  <si>
    <t>Mentoropleiding: inzicht in leren</t>
  </si>
  <si>
    <t>Mentoropleiding: Communicatie &amp; coachingstechnieken</t>
  </si>
  <si>
    <t>Mentoropleiding: observeren en evalueren</t>
  </si>
  <si>
    <t>Mentoropleiding: Intervisie</t>
  </si>
  <si>
    <t>Mentoropleiding: ervaringsuitwisseling</t>
  </si>
  <si>
    <t>Gezonde assertiviteit</t>
  </si>
  <si>
    <t>Dynamo</t>
  </si>
  <si>
    <t>Extra kost: km-vergoeding. Optie: acteur €500/halve dag</t>
  </si>
  <si>
    <t>Een duidelijke en heldere mening</t>
  </si>
  <si>
    <t xml:space="preserve">Extra kost: €2,5/deelnemer/dag materiaal. </t>
  </si>
  <si>
    <t>Coolturen: een open blik op diversiteit</t>
  </si>
  <si>
    <t>Nederlands op de werkvloer</t>
  </si>
  <si>
    <t>EHBO</t>
  </si>
  <si>
    <t>Rode Kruis</t>
  </si>
  <si>
    <t>Sirk Sekuur: coachen naar veiligheidscultuur</t>
  </si>
  <si>
    <t>IDEWE</t>
  </si>
  <si>
    <t>Slim omgaan met fysieke belasting</t>
  </si>
  <si>
    <t>Veilig werken</t>
  </si>
  <si>
    <t>Tony Devolder</t>
  </si>
  <si>
    <t>Opleidingen maatwerkers en omkaderingspersoneel samen</t>
  </si>
  <si>
    <t>Next Level Team</t>
  </si>
  <si>
    <t>Teambuilding</t>
  </si>
  <si>
    <t>Teambuidling doelgroepmedewerkers en omkadering</t>
  </si>
  <si>
    <t>Open Blik</t>
  </si>
  <si>
    <t>Extra kosten: km-vergoeding + online leeromgeving €22/deelnemer</t>
  </si>
  <si>
    <t>Basiscursus</t>
  </si>
  <si>
    <t>Basiscursus met agogische voorkennis</t>
  </si>
  <si>
    <t>Basiscursus voor trajectbegeleiders en jobcoaches</t>
  </si>
  <si>
    <t>Basisopleiding begeleiders maatwerkbedrijven/groenzorg</t>
  </si>
  <si>
    <t>Basisopleiding voor begeleiders</t>
  </si>
  <si>
    <t>Opfrissing basiscursus op de werkvloer</t>
  </si>
  <si>
    <t xml:space="preserve">Prijs per deelnemer </t>
  </si>
  <si>
    <t>1. Basiscursus</t>
  </si>
  <si>
    <t>2. Verdiepingsmodules</t>
  </si>
  <si>
    <t>Communiceren met medewerkers met beperkte taalvaardigheid</t>
  </si>
  <si>
    <t>Vokans</t>
  </si>
  <si>
    <t>Helder instructies geven</t>
  </si>
  <si>
    <t>Coachen en leiding geven - online</t>
  </si>
  <si>
    <t>Coachen en leiding geven - live</t>
  </si>
  <si>
    <t>Coachen van werkleiders</t>
  </si>
  <si>
    <t>Als ik samen kijk, word ik rijk</t>
  </si>
  <si>
    <t>Intervisie voor begeleiders</t>
  </si>
  <si>
    <t>Maak je werknemers klantvriendelijker</t>
  </si>
  <si>
    <t>Talenten spotten en pimpen</t>
  </si>
  <si>
    <t>Technische vaardigheden aanleren</t>
  </si>
  <si>
    <t>Polarisatie ombuigen tot harmonie</t>
  </si>
  <si>
    <t>Verdeeldheid in teams - normaal team</t>
  </si>
  <si>
    <t>Verdeeldheid in teams - team in moeilijkheden</t>
  </si>
  <si>
    <t>Omgaan met weerstand - basis - hele dag - live</t>
  </si>
  <si>
    <t>Omgaan met weerstand - basis - hele dag - online</t>
  </si>
  <si>
    <t>Omgaan met weerstand - basis - halve dag - online</t>
  </si>
  <si>
    <t>Omgaan met weerstand - basis - halve dag - live</t>
  </si>
  <si>
    <t>Feedback geven op ongewenst gedrag basis -hele dag - online</t>
  </si>
  <si>
    <t>Feedback geven op ongewenst gedrag basis -hele dag - live</t>
  </si>
  <si>
    <t>Feedback geven op ongewenst gedrag basis -halve dag - online</t>
  </si>
  <si>
    <t>Feedback geven op ongewenst gedrag basis -halve dag - live</t>
  </si>
  <si>
    <t>Omgaan met en preventie van agressie</t>
  </si>
  <si>
    <t>Impuls</t>
  </si>
  <si>
    <t>Omgaan met conflicten</t>
  </si>
  <si>
    <t>Arbeidshandicap en psychosociale problemen - basismodule -online</t>
  </si>
  <si>
    <t>Arbeidshandicap en psychosociale problemen - basismodule - live</t>
  </si>
  <si>
    <t>Arbeidshandicap en psychosociale problemen - verdiepingsmodule - 1 module</t>
  </si>
  <si>
    <t>Arbeidshandicap en psychosociale problemen - verdiepingsmodule - 2 modules</t>
  </si>
  <si>
    <t>Omgaan met psychische problemen</t>
  </si>
  <si>
    <t>Paul Fivez</t>
  </si>
  <si>
    <t>Werken met medewerkers met fysieke/mentale beperking</t>
  </si>
  <si>
    <t>Diversiteit en inclusie op de werkvloer</t>
  </si>
  <si>
    <t>Toenemende diversiteit op de werkvloer</t>
  </si>
  <si>
    <t>De kracht van diverse talenten in ons team</t>
  </si>
  <si>
    <t>Mentor</t>
  </si>
  <si>
    <t>Omgaan met armoede en diversiteit op de werkvloer</t>
  </si>
  <si>
    <t>CEDES</t>
  </si>
  <si>
    <t>Extra kost: €5/deelnemer materiaal</t>
  </si>
  <si>
    <t>Omgaan met angsten van je medewerkers</t>
  </si>
  <si>
    <t>Werkgerelateerd alcohol- en druggebruik</t>
  </si>
  <si>
    <t>VAD</t>
  </si>
  <si>
    <t>Alle ballen in de lucht houden en zelf nog adem hebben</t>
  </si>
  <si>
    <t>Omgaan met eigen stress en emoties</t>
  </si>
  <si>
    <t>Veerkracht in je team</t>
  </si>
  <si>
    <t>Efficiënt gebruik van tijd</t>
  </si>
  <si>
    <t>Werken aan een competentiebeleid</t>
  </si>
  <si>
    <t>Werken aan een talentbeleid</t>
  </si>
  <si>
    <t>Functionerings- en evaluatiegesprekken</t>
  </si>
  <si>
    <t>Escala</t>
  </si>
  <si>
    <t>Aan de slag met POP</t>
  </si>
  <si>
    <t>Doorstroomregelgeving voor dummies</t>
  </si>
  <si>
    <t>Hoeveel afrekenen op relance? (enkel per vorming)</t>
  </si>
  <si>
    <t>Feedback geven - moeilijke gesprekken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</si>
</sst>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&quot;€&quot;\ \-#,##0"/>
    <numFmt numFmtId="164" formatCode="&quot;€&quot;\ #,##0.00"/>
    <numFmt numFmtId="165" formatCode="&quot;€&quot;\ 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5A5A5"/>
      </patternFill>
    </fill>
    <fill>
      <patternFill patternType="solid">
        <fgColor rgb="FFCCCCFF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6" borderId="3" applyNumberFormat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6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1" fontId="1" fillId="0" borderId="2" xfId="0" applyNumberFormat="1" applyFont="1" applyBorder="1"/>
    <xf numFmtId="0" fontId="1" fillId="2" borderId="4" xfId="0" applyFont="1" applyFill="1" applyBorder="1"/>
    <xf numFmtId="1" fontId="2" fillId="6" borderId="3" xfId="1" applyNumberFormat="1"/>
    <xf numFmtId="0" fontId="2" fillId="6" borderId="3" xfId="1"/>
    <xf numFmtId="0" fontId="3" fillId="0" borderId="0" xfId="2"/>
    <xf numFmtId="0" fontId="1" fillId="0" borderId="0" xfId="0" applyFont="1"/>
    <xf numFmtId="0" fontId="3" fillId="0" borderId="0" xfId="2" applyFill="1" applyBorder="1"/>
    <xf numFmtId="6" fontId="2" fillId="6" borderId="3" xfId="1" applyNumberForma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9" borderId="6" xfId="0" applyFont="1" applyFill="1" applyBorder="1"/>
    <xf numFmtId="0" fontId="0" fillId="9" borderId="0" xfId="0" applyFill="1"/>
    <xf numFmtId="0" fontId="1" fillId="7" borderId="0" xfId="0" applyFont="1" applyFill="1" applyAlignment="1">
      <alignment horizontal="center"/>
    </xf>
    <xf numFmtId="6" fontId="1" fillId="0" borderId="2" xfId="0" applyNumberFormat="1" applyFont="1" applyBorder="1"/>
    <xf numFmtId="6" fontId="0" fillId="9" borderId="0" xfId="0" applyNumberFormat="1" applyFill="1"/>
    <xf numFmtId="0" fontId="1" fillId="8" borderId="7" xfId="0" applyFont="1" applyFill="1" applyBorder="1"/>
    <xf numFmtId="6" fontId="2" fillId="6" borderId="8" xfId="1" applyNumberFormat="1" applyBorder="1"/>
    <xf numFmtId="0" fontId="1" fillId="0" borderId="9" xfId="0" applyFont="1" applyBorder="1"/>
    <xf numFmtId="0" fontId="4" fillId="0" borderId="0" xfId="0" applyFont="1"/>
    <xf numFmtId="0" fontId="0" fillId="0" borderId="0" xfId="0" applyAlignment="1">
      <alignment horizontal="left"/>
    </xf>
    <xf numFmtId="0" fontId="3" fillId="0" borderId="0" xfId="2" applyAlignment="1">
      <alignment horizontal="left"/>
    </xf>
    <xf numFmtId="1" fontId="1" fillId="0" borderId="0" xfId="0" applyNumberFormat="1" applyFont="1"/>
    <xf numFmtId="6" fontId="1" fillId="0" borderId="0" xfId="0" applyNumberFormat="1" applyFont="1"/>
    <xf numFmtId="164" fontId="0" fillId="0" borderId="0" xfId="0" applyNumberFormat="1"/>
    <xf numFmtId="165" fontId="0" fillId="9" borderId="0" xfId="0" applyNumberFormat="1" applyFill="1"/>
    <xf numFmtId="165" fontId="0" fillId="0" borderId="0" xfId="0" applyNumberFormat="1"/>
    <xf numFmtId="2" fontId="1" fillId="0" borderId="2" xfId="0" applyNumberFormat="1" applyFont="1" applyBorder="1"/>
    <xf numFmtId="0" fontId="0" fillId="11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</cellXfs>
  <cellStyles count="3">
    <cellStyle name="Controlecel" xfId="1" builtinId="23"/>
    <cellStyle name="Standaard" xfId="0" builtinId="0"/>
    <cellStyle name="Verklarende tekst" xfId="2" builtinId="53"/>
  </cellStyles>
  <dxfs count="0"/>
  <tableStyles count="0" defaultTableStyle="TableStyleMedium2" defaultPivotStyle="PivotStyleLight16"/>
  <colors>
    <mruColors>
      <color rgb="FF00FFFF"/>
      <color rgb="FF808000"/>
      <color rgb="FFFF7C80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0DA19-66E5-4CD9-BF3F-BBA8552C06D8}">
  <dimension ref="A1:I190"/>
  <sheetViews>
    <sheetView tabSelected="1" zoomScale="85" zoomScaleNormal="85" workbookViewId="0">
      <pane xSplit="1" ySplit="5" topLeftCell="B72" activePane="bottomRight" state="frozen"/>
      <selection pane="topRight" activeCell="B1" sqref="B1"/>
      <selection pane="bottomLeft" activeCell="A4" sqref="A4"/>
      <selection pane="bottomRight" activeCell="A90" sqref="A90"/>
    </sheetView>
  </sheetViews>
  <sheetFormatPr defaultRowHeight="14.4" x14ac:dyDescent="0.3"/>
  <cols>
    <col min="1" max="1" width="70.5546875" bestFit="1" customWidth="1"/>
    <col min="2" max="2" width="17.88671875" customWidth="1"/>
    <col min="3" max="3" width="32.88671875" bestFit="1" customWidth="1"/>
    <col min="4" max="4" width="15.88671875" bestFit="1" customWidth="1"/>
    <col min="5" max="5" width="17.88671875" customWidth="1"/>
    <col min="6" max="6" width="16.77734375" customWidth="1"/>
    <col min="7" max="7" width="18.44140625" customWidth="1"/>
    <col min="8" max="8" width="44.5546875" customWidth="1"/>
    <col min="9" max="9" width="18.33203125" style="25" customWidth="1"/>
    <col min="10" max="10" width="45.6640625" bestFit="1" customWidth="1"/>
  </cols>
  <sheetData>
    <row r="1" spans="1:9" ht="15.6" thickTop="1" thickBot="1" x14ac:dyDescent="0.35">
      <c r="A1" s="6" t="s">
        <v>0</v>
      </c>
      <c r="B1" s="8"/>
      <c r="C1" s="9" t="s">
        <v>19</v>
      </c>
      <c r="D1" s="9"/>
      <c r="G1" s="3" t="s">
        <v>23</v>
      </c>
      <c r="H1" s="23"/>
    </row>
    <row r="2" spans="1:9" ht="15.6" thickTop="1" thickBot="1" x14ac:dyDescent="0.35">
      <c r="A2" s="6" t="s">
        <v>27</v>
      </c>
      <c r="B2" s="8"/>
      <c r="C2" s="9" t="s">
        <v>29</v>
      </c>
      <c r="D2" s="9"/>
      <c r="E2" s="9"/>
      <c r="G2" s="21" t="s">
        <v>24</v>
      </c>
      <c r="H2" s="22">
        <f>SUM(G95,G104,G117,G167)</f>
        <v>0</v>
      </c>
    </row>
    <row r="3" spans="1:9" ht="15.6" thickTop="1" thickBot="1" x14ac:dyDescent="0.35">
      <c r="A3" s="16" t="s">
        <v>21</v>
      </c>
      <c r="B3" s="8"/>
      <c r="C3" s="9" t="s">
        <v>30</v>
      </c>
      <c r="D3" s="9"/>
      <c r="G3" s="16" t="s">
        <v>22</v>
      </c>
      <c r="H3" s="12">
        <f>SUM(H95,H104,H117,H167)</f>
        <v>0</v>
      </c>
      <c r="I3" s="24" t="s">
        <v>26</v>
      </c>
    </row>
    <row r="4" spans="1:9" ht="15" thickTop="1" x14ac:dyDescent="0.3">
      <c r="E4" s="9"/>
    </row>
    <row r="6" spans="1:9" x14ac:dyDescent="0.3">
      <c r="E6" s="9" t="s">
        <v>25</v>
      </c>
    </row>
    <row r="7" spans="1:9" x14ac:dyDescent="0.3">
      <c r="E7" s="11" t="s">
        <v>20</v>
      </c>
    </row>
    <row r="8" spans="1:9" x14ac:dyDescent="0.3">
      <c r="A8" s="34" t="s">
        <v>10</v>
      </c>
      <c r="B8" s="34"/>
      <c r="C8" s="34"/>
      <c r="D8" s="34"/>
      <c r="E8" s="34"/>
      <c r="F8" s="34"/>
      <c r="G8" s="34"/>
      <c r="H8" s="13"/>
    </row>
    <row r="9" spans="1:9" ht="15" thickBot="1" x14ac:dyDescent="0.35">
      <c r="A9" s="38" t="s">
        <v>32</v>
      </c>
      <c r="B9" s="38"/>
      <c r="C9" s="38"/>
      <c r="D9" s="38"/>
      <c r="E9" s="38"/>
      <c r="F9" s="38"/>
      <c r="G9" s="38"/>
      <c r="H9" s="18"/>
    </row>
    <row r="10" spans="1:9" ht="15" thickBot="1" x14ac:dyDescent="0.35">
      <c r="A10" s="3" t="s">
        <v>4</v>
      </c>
      <c r="B10" s="4" t="s">
        <v>5</v>
      </c>
      <c r="C10" s="4" t="s">
        <v>16</v>
      </c>
      <c r="D10" s="4" t="s">
        <v>31</v>
      </c>
      <c r="E10" s="4" t="s">
        <v>15</v>
      </c>
      <c r="F10" s="4" t="s">
        <v>66</v>
      </c>
      <c r="G10" s="4" t="s">
        <v>3</v>
      </c>
      <c r="H10" s="4" t="s">
        <v>207</v>
      </c>
    </row>
    <row r="11" spans="1:9" ht="15.6" thickTop="1" thickBot="1" x14ac:dyDescent="0.35">
      <c r="A11" s="17" t="s">
        <v>37</v>
      </c>
      <c r="B11" s="17" t="s">
        <v>14</v>
      </c>
      <c r="C11" s="20"/>
      <c r="D11" s="20">
        <v>1065</v>
      </c>
      <c r="E11" s="20"/>
      <c r="F11" s="7"/>
      <c r="G11" s="20">
        <f>SUM(C11:E11)*F11</f>
        <v>0</v>
      </c>
      <c r="H11" s="7"/>
      <c r="I11" s="26"/>
    </row>
    <row r="12" spans="1:9" ht="15.6" thickTop="1" thickBot="1" x14ac:dyDescent="0.35">
      <c r="A12" s="17" t="s">
        <v>36</v>
      </c>
      <c r="B12" s="17" t="s">
        <v>14</v>
      </c>
      <c r="C12" s="20"/>
      <c r="D12" s="20">
        <v>1065</v>
      </c>
      <c r="E12" s="20"/>
      <c r="F12" s="7"/>
      <c r="G12" s="20">
        <f t="shared" ref="G12:G75" si="0">SUM(C12:E12)*F12</f>
        <v>0</v>
      </c>
      <c r="H12" s="7"/>
      <c r="I12" s="26"/>
    </row>
    <row r="13" spans="1:9" ht="15.6" thickTop="1" thickBot="1" x14ac:dyDescent="0.35">
      <c r="A13" s="17" t="s">
        <v>38</v>
      </c>
      <c r="B13" s="17" t="s">
        <v>14</v>
      </c>
      <c r="C13" s="20"/>
      <c r="D13" s="20">
        <v>1065</v>
      </c>
      <c r="E13" s="20"/>
      <c r="F13" s="7"/>
      <c r="G13" s="20">
        <f t="shared" si="0"/>
        <v>0</v>
      </c>
      <c r="H13" s="7"/>
      <c r="I13" s="26"/>
    </row>
    <row r="14" spans="1:9" ht="15.6" thickTop="1" thickBot="1" x14ac:dyDescent="0.35">
      <c r="A14" s="17" t="s">
        <v>39</v>
      </c>
      <c r="B14" s="17" t="s">
        <v>14</v>
      </c>
      <c r="C14" s="20"/>
      <c r="D14" s="20">
        <v>1065</v>
      </c>
      <c r="E14" s="20"/>
      <c r="F14" s="7"/>
      <c r="G14" s="20">
        <f t="shared" si="0"/>
        <v>0</v>
      </c>
      <c r="H14" s="7"/>
      <c r="I14" s="26"/>
    </row>
    <row r="15" spans="1:9" ht="15.6" thickTop="1" thickBot="1" x14ac:dyDescent="0.35">
      <c r="A15" s="17" t="s">
        <v>40</v>
      </c>
      <c r="B15" s="17" t="s">
        <v>14</v>
      </c>
      <c r="C15" s="20"/>
      <c r="D15" s="20">
        <v>1065</v>
      </c>
      <c r="E15" s="20"/>
      <c r="F15" s="7"/>
      <c r="G15" s="20">
        <f t="shared" si="0"/>
        <v>0</v>
      </c>
      <c r="H15" s="7"/>
      <c r="I15" s="26"/>
    </row>
    <row r="16" spans="1:9" ht="15.6" thickTop="1" thickBot="1" x14ac:dyDescent="0.35">
      <c r="A16" s="17" t="s">
        <v>41</v>
      </c>
      <c r="B16" s="17" t="s">
        <v>14</v>
      </c>
      <c r="C16" s="20"/>
      <c r="D16" s="20">
        <v>1065</v>
      </c>
      <c r="E16" s="20"/>
      <c r="F16" s="7"/>
      <c r="G16" s="20">
        <f t="shared" si="0"/>
        <v>0</v>
      </c>
      <c r="H16" s="7"/>
      <c r="I16" s="26"/>
    </row>
    <row r="17" spans="1:9" ht="15.6" thickTop="1" thickBot="1" x14ac:dyDescent="0.35">
      <c r="A17" s="17" t="s">
        <v>42</v>
      </c>
      <c r="B17" s="17" t="s">
        <v>14</v>
      </c>
      <c r="C17" s="20"/>
      <c r="D17" s="20">
        <v>1065</v>
      </c>
      <c r="E17" s="20"/>
      <c r="F17" s="7"/>
      <c r="G17" s="20">
        <f t="shared" si="0"/>
        <v>0</v>
      </c>
      <c r="H17" s="7"/>
      <c r="I17" s="26"/>
    </row>
    <row r="18" spans="1:9" ht="15.6" thickTop="1" thickBot="1" x14ac:dyDescent="0.35">
      <c r="A18" s="17" t="s">
        <v>43</v>
      </c>
      <c r="B18" s="17" t="s">
        <v>14</v>
      </c>
      <c r="C18" s="20"/>
      <c r="D18" s="20">
        <v>1065</v>
      </c>
      <c r="E18" s="20"/>
      <c r="F18" s="7"/>
      <c r="G18" s="20">
        <f t="shared" si="0"/>
        <v>0</v>
      </c>
      <c r="H18" s="7"/>
      <c r="I18" s="26"/>
    </row>
    <row r="19" spans="1:9" ht="15.6" thickTop="1" thickBot="1" x14ac:dyDescent="0.35">
      <c r="A19" s="17" t="s">
        <v>44</v>
      </c>
      <c r="B19" s="17" t="s">
        <v>14</v>
      </c>
      <c r="C19" s="20"/>
      <c r="D19" s="20">
        <v>1065</v>
      </c>
      <c r="E19" s="20"/>
      <c r="F19" s="7"/>
      <c r="G19" s="20">
        <f t="shared" si="0"/>
        <v>0</v>
      </c>
      <c r="H19" s="7"/>
      <c r="I19" s="26"/>
    </row>
    <row r="20" spans="1:9" ht="15.6" thickTop="1" thickBot="1" x14ac:dyDescent="0.35">
      <c r="A20" s="17" t="s">
        <v>45</v>
      </c>
      <c r="B20" s="17" t="s">
        <v>14</v>
      </c>
      <c r="C20" s="20"/>
      <c r="D20" s="20">
        <v>1065</v>
      </c>
      <c r="E20" s="20"/>
      <c r="F20" s="7"/>
      <c r="G20" s="20">
        <f t="shared" si="0"/>
        <v>0</v>
      </c>
      <c r="H20" s="7"/>
      <c r="I20" s="26"/>
    </row>
    <row r="21" spans="1:9" ht="15.6" thickTop="1" thickBot="1" x14ac:dyDescent="0.35">
      <c r="A21" s="17" t="s">
        <v>46</v>
      </c>
      <c r="B21" s="17" t="s">
        <v>14</v>
      </c>
      <c r="C21" s="20"/>
      <c r="D21" s="20">
        <v>1065</v>
      </c>
      <c r="E21" s="20"/>
      <c r="F21" s="7"/>
      <c r="G21" s="20">
        <f t="shared" si="0"/>
        <v>0</v>
      </c>
      <c r="H21" s="7"/>
      <c r="I21" s="26"/>
    </row>
    <row r="22" spans="1:9" ht="15.6" thickTop="1" thickBot="1" x14ac:dyDescent="0.35">
      <c r="A22" s="17" t="s">
        <v>47</v>
      </c>
      <c r="B22" s="17" t="s">
        <v>14</v>
      </c>
      <c r="C22" s="20"/>
      <c r="D22" s="20">
        <v>1065</v>
      </c>
      <c r="E22" s="20"/>
      <c r="F22" s="7"/>
      <c r="G22" s="20">
        <f t="shared" si="0"/>
        <v>0</v>
      </c>
      <c r="H22" s="7"/>
      <c r="I22" s="26"/>
    </row>
    <row r="23" spans="1:9" ht="15.6" thickTop="1" thickBot="1" x14ac:dyDescent="0.35">
      <c r="A23" s="17" t="s">
        <v>48</v>
      </c>
      <c r="B23" s="17" t="s">
        <v>14</v>
      </c>
      <c r="C23" s="20"/>
      <c r="D23" s="20">
        <v>1065</v>
      </c>
      <c r="E23" s="20"/>
      <c r="F23" s="7"/>
      <c r="G23" s="20">
        <f t="shared" si="0"/>
        <v>0</v>
      </c>
      <c r="H23" s="7"/>
      <c r="I23" s="26"/>
    </row>
    <row r="24" spans="1:9" ht="15.6" thickTop="1" thickBot="1" x14ac:dyDescent="0.35">
      <c r="A24" s="17" t="s">
        <v>49</v>
      </c>
      <c r="B24" s="17" t="s">
        <v>14</v>
      </c>
      <c r="C24" s="20"/>
      <c r="D24" s="20">
        <v>1065</v>
      </c>
      <c r="E24" s="20"/>
      <c r="F24" s="7"/>
      <c r="G24" s="20">
        <f t="shared" si="0"/>
        <v>0</v>
      </c>
      <c r="H24" s="7"/>
      <c r="I24" s="26"/>
    </row>
    <row r="25" spans="1:9" ht="15.6" thickTop="1" thickBot="1" x14ac:dyDescent="0.35">
      <c r="A25" s="17" t="s">
        <v>50</v>
      </c>
      <c r="B25" s="17" t="s">
        <v>14</v>
      </c>
      <c r="C25" s="20"/>
      <c r="D25" s="20">
        <v>1065</v>
      </c>
      <c r="E25" s="20"/>
      <c r="F25" s="7"/>
      <c r="G25" s="20">
        <f t="shared" si="0"/>
        <v>0</v>
      </c>
      <c r="H25" s="7"/>
      <c r="I25" s="26"/>
    </row>
    <row r="26" spans="1:9" ht="15.6" thickTop="1" thickBot="1" x14ac:dyDescent="0.35">
      <c r="A26" s="17" t="s">
        <v>34</v>
      </c>
      <c r="B26" s="17" t="s">
        <v>8</v>
      </c>
      <c r="C26" s="20"/>
      <c r="D26" s="20">
        <v>513</v>
      </c>
      <c r="E26" s="20"/>
      <c r="F26" s="7"/>
      <c r="G26" s="20">
        <f t="shared" si="0"/>
        <v>0</v>
      </c>
      <c r="H26" s="7"/>
      <c r="I26" s="26" t="s">
        <v>35</v>
      </c>
    </row>
    <row r="27" spans="1:9" ht="15.6" thickTop="1" thickBot="1" x14ac:dyDescent="0.35">
      <c r="A27" s="17" t="s">
        <v>51</v>
      </c>
      <c r="B27" s="17" t="s">
        <v>8</v>
      </c>
      <c r="C27" s="20"/>
      <c r="D27" s="20">
        <v>513</v>
      </c>
      <c r="E27" s="20"/>
      <c r="F27" s="7"/>
      <c r="G27" s="20">
        <f t="shared" si="0"/>
        <v>0</v>
      </c>
      <c r="H27" s="7"/>
      <c r="I27" s="26"/>
    </row>
    <row r="28" spans="1:9" ht="15.6" thickTop="1" thickBot="1" x14ac:dyDescent="0.35">
      <c r="A28" s="17" t="s">
        <v>52</v>
      </c>
      <c r="B28" s="17" t="s">
        <v>8</v>
      </c>
      <c r="C28" s="20"/>
      <c r="D28" s="20">
        <v>513</v>
      </c>
      <c r="E28" s="20"/>
      <c r="F28" s="7"/>
      <c r="G28" s="20">
        <f t="shared" si="0"/>
        <v>0</v>
      </c>
      <c r="H28" s="7"/>
      <c r="I28" s="26"/>
    </row>
    <row r="29" spans="1:9" ht="15.6" thickTop="1" thickBot="1" x14ac:dyDescent="0.35">
      <c r="A29" s="17" t="s">
        <v>53</v>
      </c>
      <c r="B29" s="17" t="s">
        <v>8</v>
      </c>
      <c r="C29" s="20"/>
      <c r="D29" s="20">
        <v>1026</v>
      </c>
      <c r="E29" s="20"/>
      <c r="F29" s="7"/>
      <c r="G29" s="20">
        <f t="shared" si="0"/>
        <v>0</v>
      </c>
      <c r="H29" s="7"/>
      <c r="I29" s="26"/>
    </row>
    <row r="30" spans="1:9" ht="15.6" thickTop="1" thickBot="1" x14ac:dyDescent="0.35">
      <c r="A30" s="17" t="s">
        <v>54</v>
      </c>
      <c r="B30" s="17" t="s">
        <v>8</v>
      </c>
      <c r="C30" s="20"/>
      <c r="D30" s="20">
        <v>513</v>
      </c>
      <c r="E30" s="20"/>
      <c r="F30" s="7"/>
      <c r="G30" s="20">
        <f t="shared" si="0"/>
        <v>0</v>
      </c>
      <c r="H30" s="7"/>
      <c r="I30" s="26"/>
    </row>
    <row r="31" spans="1:9" ht="15.6" thickTop="1" thickBot="1" x14ac:dyDescent="0.35">
      <c r="A31" s="17" t="s">
        <v>55</v>
      </c>
      <c r="B31" s="17" t="s">
        <v>8</v>
      </c>
      <c r="C31" s="20"/>
      <c r="D31" s="20">
        <v>513</v>
      </c>
      <c r="E31" s="20"/>
      <c r="F31" s="7"/>
      <c r="G31" s="20">
        <f t="shared" si="0"/>
        <v>0</v>
      </c>
      <c r="H31" s="7"/>
      <c r="I31" s="26"/>
    </row>
    <row r="32" spans="1:9" ht="15.6" thickTop="1" thickBot="1" x14ac:dyDescent="0.35">
      <c r="A32" s="17" t="s">
        <v>56</v>
      </c>
      <c r="B32" s="17" t="s">
        <v>8</v>
      </c>
      <c r="C32" s="20"/>
      <c r="D32" s="20">
        <v>513</v>
      </c>
      <c r="E32" s="20"/>
      <c r="F32" s="7"/>
      <c r="G32" s="20">
        <f t="shared" si="0"/>
        <v>0</v>
      </c>
      <c r="H32" s="7"/>
      <c r="I32" s="26"/>
    </row>
    <row r="33" spans="1:9" ht="15.6" thickTop="1" thickBot="1" x14ac:dyDescent="0.35">
      <c r="A33" s="17" t="s">
        <v>57</v>
      </c>
      <c r="B33" s="17" t="s">
        <v>8</v>
      </c>
      <c r="C33" s="20"/>
      <c r="D33" s="20">
        <v>513</v>
      </c>
      <c r="E33" s="20"/>
      <c r="F33" s="7"/>
      <c r="G33" s="20">
        <f t="shared" si="0"/>
        <v>0</v>
      </c>
      <c r="H33" s="7"/>
      <c r="I33" s="26"/>
    </row>
    <row r="34" spans="1:9" ht="15.6" thickTop="1" thickBot="1" x14ac:dyDescent="0.35">
      <c r="A34" s="17" t="s">
        <v>58</v>
      </c>
      <c r="B34" s="17" t="s">
        <v>17</v>
      </c>
      <c r="C34" s="20"/>
      <c r="D34" s="20"/>
      <c r="E34" s="20">
        <v>1000</v>
      </c>
      <c r="F34" s="7"/>
      <c r="G34" s="20">
        <f t="shared" si="0"/>
        <v>0</v>
      </c>
      <c r="H34" s="7"/>
      <c r="I34" s="26" t="s">
        <v>62</v>
      </c>
    </row>
    <row r="35" spans="1:9" ht="15.6" thickTop="1" thickBot="1" x14ac:dyDescent="0.35">
      <c r="A35" s="17" t="s">
        <v>59</v>
      </c>
      <c r="B35" s="17" t="s">
        <v>17</v>
      </c>
      <c r="C35" s="20"/>
      <c r="D35" s="20"/>
      <c r="E35" s="20">
        <v>1000</v>
      </c>
      <c r="F35" s="7"/>
      <c r="G35" s="20">
        <f t="shared" si="0"/>
        <v>0</v>
      </c>
      <c r="H35" s="7"/>
      <c r="I35" s="26" t="s">
        <v>61</v>
      </c>
    </row>
    <row r="36" spans="1:9" ht="15.6" thickTop="1" thickBot="1" x14ac:dyDescent="0.35">
      <c r="A36" s="17" t="s">
        <v>60</v>
      </c>
      <c r="B36" s="17" t="s">
        <v>17</v>
      </c>
      <c r="C36" s="20"/>
      <c r="D36" s="20"/>
      <c r="E36" s="20">
        <v>1000</v>
      </c>
      <c r="F36" s="7"/>
      <c r="G36" s="20">
        <f t="shared" si="0"/>
        <v>0</v>
      </c>
      <c r="H36" s="7"/>
      <c r="I36" s="26" t="s">
        <v>61</v>
      </c>
    </row>
    <row r="37" spans="1:9" ht="15.6" thickTop="1" thickBot="1" x14ac:dyDescent="0.35">
      <c r="A37" s="17" t="s">
        <v>63</v>
      </c>
      <c r="B37" s="17" t="s">
        <v>14</v>
      </c>
      <c r="C37" s="20">
        <v>4260</v>
      </c>
      <c r="D37" s="20"/>
      <c r="E37" s="20"/>
      <c r="F37" s="7"/>
      <c r="G37" s="20">
        <f t="shared" si="0"/>
        <v>0</v>
      </c>
      <c r="H37" s="7"/>
      <c r="I37" s="26" t="s">
        <v>64</v>
      </c>
    </row>
    <row r="38" spans="1:9" ht="15.6" thickTop="1" thickBot="1" x14ac:dyDescent="0.35">
      <c r="A38" s="17" t="s">
        <v>65</v>
      </c>
      <c r="B38" s="17" t="s">
        <v>8</v>
      </c>
      <c r="C38" s="20">
        <v>1125</v>
      </c>
      <c r="D38" s="20"/>
      <c r="E38" s="20"/>
      <c r="F38" s="7"/>
      <c r="G38" s="20">
        <f t="shared" si="0"/>
        <v>0</v>
      </c>
      <c r="H38" s="7"/>
      <c r="I38" s="26" t="s">
        <v>35</v>
      </c>
    </row>
    <row r="39" spans="1:9" ht="15.6" thickTop="1" thickBot="1" x14ac:dyDescent="0.35">
      <c r="A39" s="17" t="s">
        <v>67</v>
      </c>
      <c r="B39" s="17" t="s">
        <v>14</v>
      </c>
      <c r="C39" s="20"/>
      <c r="D39" s="20">
        <f>4260/4</f>
        <v>1065</v>
      </c>
      <c r="E39" s="20"/>
      <c r="F39" s="7"/>
      <c r="G39" s="20">
        <f t="shared" si="0"/>
        <v>0</v>
      </c>
      <c r="H39" s="7"/>
      <c r="I39" s="26" t="s">
        <v>64</v>
      </c>
    </row>
    <row r="40" spans="1:9" ht="15.6" thickTop="1" thickBot="1" x14ac:dyDescent="0.35">
      <c r="A40" s="17" t="s">
        <v>68</v>
      </c>
      <c r="B40" s="17" t="s">
        <v>14</v>
      </c>
      <c r="C40" s="20"/>
      <c r="D40" s="20">
        <f t="shared" ref="D40:D46" si="1">4260/4</f>
        <v>1065</v>
      </c>
      <c r="E40" s="20"/>
      <c r="F40" s="7"/>
      <c r="G40" s="20">
        <f t="shared" si="0"/>
        <v>0</v>
      </c>
      <c r="H40" s="7"/>
      <c r="I40" s="26" t="s">
        <v>64</v>
      </c>
    </row>
    <row r="41" spans="1:9" ht="15.6" thickTop="1" thickBot="1" x14ac:dyDescent="0.35">
      <c r="A41" s="17" t="s">
        <v>69</v>
      </c>
      <c r="B41" s="17" t="s">
        <v>14</v>
      </c>
      <c r="C41" s="20"/>
      <c r="D41" s="20">
        <f t="shared" si="1"/>
        <v>1065</v>
      </c>
      <c r="E41" s="20"/>
      <c r="F41" s="7"/>
      <c r="G41" s="20">
        <f t="shared" si="0"/>
        <v>0</v>
      </c>
      <c r="H41" s="7"/>
      <c r="I41" s="26" t="s">
        <v>64</v>
      </c>
    </row>
    <row r="42" spans="1:9" ht="15.6" thickTop="1" thickBot="1" x14ac:dyDescent="0.35">
      <c r="A42" s="17" t="s">
        <v>70</v>
      </c>
      <c r="B42" s="17" t="s">
        <v>14</v>
      </c>
      <c r="C42" s="20"/>
      <c r="D42" s="20">
        <f t="shared" si="1"/>
        <v>1065</v>
      </c>
      <c r="E42" s="20"/>
      <c r="F42" s="7"/>
      <c r="G42" s="20">
        <f t="shared" si="0"/>
        <v>0</v>
      </c>
      <c r="H42" s="7"/>
      <c r="I42" s="26" t="s">
        <v>64</v>
      </c>
    </row>
    <row r="43" spans="1:9" ht="15.6" thickTop="1" thickBot="1" x14ac:dyDescent="0.35">
      <c r="A43" s="17" t="s">
        <v>71</v>
      </c>
      <c r="B43" s="17" t="s">
        <v>14</v>
      </c>
      <c r="C43" s="20"/>
      <c r="D43" s="20">
        <f t="shared" si="1"/>
        <v>1065</v>
      </c>
      <c r="E43" s="20"/>
      <c r="F43" s="7"/>
      <c r="G43" s="20">
        <f t="shared" si="0"/>
        <v>0</v>
      </c>
      <c r="H43" s="7"/>
      <c r="I43" s="26" t="s">
        <v>64</v>
      </c>
    </row>
    <row r="44" spans="1:9" ht="15.6" thickTop="1" thickBot="1" x14ac:dyDescent="0.35">
      <c r="A44" s="17" t="s">
        <v>72</v>
      </c>
      <c r="B44" s="17" t="s">
        <v>14</v>
      </c>
      <c r="C44" s="20"/>
      <c r="D44" s="20">
        <f t="shared" si="1"/>
        <v>1065</v>
      </c>
      <c r="E44" s="20"/>
      <c r="F44" s="7"/>
      <c r="G44" s="20">
        <f t="shared" si="0"/>
        <v>0</v>
      </c>
      <c r="H44" s="7"/>
      <c r="I44" s="26" t="s">
        <v>64</v>
      </c>
    </row>
    <row r="45" spans="1:9" ht="15.6" thickTop="1" thickBot="1" x14ac:dyDescent="0.35">
      <c r="A45" s="17" t="s">
        <v>73</v>
      </c>
      <c r="B45" s="17" t="s">
        <v>14</v>
      </c>
      <c r="C45" s="20"/>
      <c r="D45" s="20">
        <f t="shared" si="1"/>
        <v>1065</v>
      </c>
      <c r="E45" s="20"/>
      <c r="F45" s="7"/>
      <c r="G45" s="20">
        <f t="shared" si="0"/>
        <v>0</v>
      </c>
      <c r="H45" s="7"/>
      <c r="I45" s="26" t="s">
        <v>64</v>
      </c>
    </row>
    <row r="46" spans="1:9" ht="15.6" thickTop="1" thickBot="1" x14ac:dyDescent="0.35">
      <c r="A46" s="17" t="s">
        <v>74</v>
      </c>
      <c r="B46" s="17" t="s">
        <v>14</v>
      </c>
      <c r="C46" s="20"/>
      <c r="D46" s="20">
        <f t="shared" si="1"/>
        <v>1065</v>
      </c>
      <c r="E46" s="20"/>
      <c r="F46" s="7"/>
      <c r="G46" s="20">
        <f t="shared" si="0"/>
        <v>0</v>
      </c>
      <c r="H46" s="7"/>
      <c r="I46" s="26" t="s">
        <v>64</v>
      </c>
    </row>
    <row r="47" spans="1:9" ht="15.6" thickTop="1" thickBot="1" x14ac:dyDescent="0.35">
      <c r="A47" s="17" t="s">
        <v>75</v>
      </c>
      <c r="B47" s="17" t="s">
        <v>17</v>
      </c>
      <c r="C47" s="20">
        <v>4000</v>
      </c>
      <c r="D47" s="20"/>
      <c r="E47" s="20"/>
      <c r="F47" s="7"/>
      <c r="G47" s="20">
        <f t="shared" si="0"/>
        <v>0</v>
      </c>
      <c r="H47" s="7"/>
      <c r="I47" s="26" t="s">
        <v>76</v>
      </c>
    </row>
    <row r="48" spans="1:9" ht="15.6" thickTop="1" thickBot="1" x14ac:dyDescent="0.35">
      <c r="A48" s="17" t="s">
        <v>77</v>
      </c>
      <c r="B48" s="17" t="s">
        <v>18</v>
      </c>
      <c r="C48" s="20"/>
      <c r="D48" s="20">
        <v>440</v>
      </c>
      <c r="E48" s="20"/>
      <c r="F48" s="7"/>
      <c r="G48" s="20">
        <f t="shared" si="0"/>
        <v>0</v>
      </c>
      <c r="H48" s="7"/>
      <c r="I48" s="26" t="s">
        <v>78</v>
      </c>
    </row>
    <row r="49" spans="1:9" ht="15.6" thickTop="1" thickBot="1" x14ac:dyDescent="0.35">
      <c r="A49" s="17" t="s">
        <v>79</v>
      </c>
      <c r="B49" s="17" t="s">
        <v>18</v>
      </c>
      <c r="C49" s="20"/>
      <c r="D49" s="20">
        <v>440</v>
      </c>
      <c r="E49" s="20"/>
      <c r="F49" s="7"/>
      <c r="G49" s="20">
        <f t="shared" si="0"/>
        <v>0</v>
      </c>
      <c r="H49" s="7"/>
      <c r="I49" s="26" t="s">
        <v>78</v>
      </c>
    </row>
    <row r="50" spans="1:9" ht="15.6" thickTop="1" thickBot="1" x14ac:dyDescent="0.35">
      <c r="A50" s="17" t="s">
        <v>80</v>
      </c>
      <c r="B50" s="17" t="s">
        <v>18</v>
      </c>
      <c r="C50" s="20"/>
      <c r="D50" s="20">
        <v>440</v>
      </c>
      <c r="E50" s="20"/>
      <c r="F50" s="7"/>
      <c r="G50" s="20">
        <f t="shared" si="0"/>
        <v>0</v>
      </c>
      <c r="H50" s="7"/>
      <c r="I50" s="26" t="s">
        <v>78</v>
      </c>
    </row>
    <row r="51" spans="1:9" ht="15.6" thickTop="1" thickBot="1" x14ac:dyDescent="0.35">
      <c r="A51" s="17" t="s">
        <v>81</v>
      </c>
      <c r="B51" s="17" t="s">
        <v>18</v>
      </c>
      <c r="C51" s="20"/>
      <c r="D51" s="20">
        <v>440</v>
      </c>
      <c r="E51" s="20"/>
      <c r="F51" s="7"/>
      <c r="G51" s="20">
        <f t="shared" si="0"/>
        <v>0</v>
      </c>
      <c r="H51" s="7"/>
      <c r="I51" s="26" t="s">
        <v>78</v>
      </c>
    </row>
    <row r="52" spans="1:9" ht="15.6" thickTop="1" thickBot="1" x14ac:dyDescent="0.35">
      <c r="A52" s="17" t="s">
        <v>82</v>
      </c>
      <c r="B52" s="17" t="s">
        <v>18</v>
      </c>
      <c r="C52" s="20"/>
      <c r="D52" s="20">
        <v>440</v>
      </c>
      <c r="E52" s="20"/>
      <c r="F52" s="7"/>
      <c r="G52" s="20">
        <f t="shared" si="0"/>
        <v>0</v>
      </c>
      <c r="H52" s="7"/>
      <c r="I52" s="26" t="s">
        <v>78</v>
      </c>
    </row>
    <row r="53" spans="1:9" ht="15.6" thickTop="1" thickBot="1" x14ac:dyDescent="0.35">
      <c r="A53" s="17" t="s">
        <v>83</v>
      </c>
      <c r="B53" s="17" t="s">
        <v>18</v>
      </c>
      <c r="C53" s="20"/>
      <c r="D53" s="20">
        <v>440</v>
      </c>
      <c r="E53" s="20"/>
      <c r="F53" s="7"/>
      <c r="G53" s="20">
        <f t="shared" si="0"/>
        <v>0</v>
      </c>
      <c r="H53" s="7"/>
      <c r="I53" s="26" t="s">
        <v>78</v>
      </c>
    </row>
    <row r="54" spans="1:9" ht="15.6" thickTop="1" thickBot="1" x14ac:dyDescent="0.35">
      <c r="A54" s="17" t="s">
        <v>84</v>
      </c>
      <c r="B54" s="17" t="s">
        <v>18</v>
      </c>
      <c r="C54" s="20"/>
      <c r="D54" s="20">
        <v>440</v>
      </c>
      <c r="E54" s="20"/>
      <c r="F54" s="7"/>
      <c r="G54" s="20">
        <f t="shared" si="0"/>
        <v>0</v>
      </c>
      <c r="H54" s="7"/>
      <c r="I54" s="26" t="s">
        <v>78</v>
      </c>
    </row>
    <row r="55" spans="1:9" ht="15.6" thickTop="1" thickBot="1" x14ac:dyDescent="0.35">
      <c r="A55" s="17" t="s">
        <v>85</v>
      </c>
      <c r="B55" s="17" t="s">
        <v>18</v>
      </c>
      <c r="C55" s="20"/>
      <c r="D55" s="20">
        <v>440</v>
      </c>
      <c r="E55" s="20"/>
      <c r="F55" s="7"/>
      <c r="G55" s="20">
        <f t="shared" si="0"/>
        <v>0</v>
      </c>
      <c r="H55" s="7"/>
      <c r="I55" s="26" t="s">
        <v>78</v>
      </c>
    </row>
    <row r="56" spans="1:9" ht="15.6" thickTop="1" thickBot="1" x14ac:dyDescent="0.35">
      <c r="A56" s="17" t="s">
        <v>86</v>
      </c>
      <c r="B56" s="17" t="s">
        <v>18</v>
      </c>
      <c r="C56" s="20"/>
      <c r="D56" s="20">
        <v>440</v>
      </c>
      <c r="E56" s="20"/>
      <c r="F56" s="7"/>
      <c r="G56" s="20">
        <f t="shared" si="0"/>
        <v>0</v>
      </c>
      <c r="H56" s="7"/>
      <c r="I56" s="26" t="s">
        <v>78</v>
      </c>
    </row>
    <row r="57" spans="1:9" ht="15.6" thickTop="1" thickBot="1" x14ac:dyDescent="0.35">
      <c r="A57" s="17" t="s">
        <v>87</v>
      </c>
      <c r="B57" s="17" t="s">
        <v>18</v>
      </c>
      <c r="C57" s="20"/>
      <c r="D57" s="20">
        <v>440</v>
      </c>
      <c r="E57" s="20"/>
      <c r="F57" s="7"/>
      <c r="G57" s="20">
        <f t="shared" si="0"/>
        <v>0</v>
      </c>
      <c r="H57" s="7"/>
      <c r="I57" s="26" t="s">
        <v>78</v>
      </c>
    </row>
    <row r="58" spans="1:9" ht="15.6" thickTop="1" thickBot="1" x14ac:dyDescent="0.35">
      <c r="A58" s="17" t="s">
        <v>89</v>
      </c>
      <c r="B58" s="17" t="s">
        <v>88</v>
      </c>
      <c r="C58" s="20"/>
      <c r="D58" s="20">
        <f>1290/2</f>
        <v>645</v>
      </c>
      <c r="E58" s="20"/>
      <c r="F58" s="7"/>
      <c r="G58" s="20">
        <f t="shared" si="0"/>
        <v>0</v>
      </c>
      <c r="H58" s="7"/>
      <c r="I58" s="26" t="s">
        <v>94</v>
      </c>
    </row>
    <row r="59" spans="1:9" ht="15.6" thickTop="1" thickBot="1" x14ac:dyDescent="0.35">
      <c r="A59" s="17" t="s">
        <v>90</v>
      </c>
      <c r="B59" s="17" t="s">
        <v>88</v>
      </c>
      <c r="C59" s="20"/>
      <c r="D59" s="20">
        <f t="shared" ref="D59:D62" si="2">1290/2</f>
        <v>645</v>
      </c>
      <c r="E59" s="20"/>
      <c r="F59" s="7"/>
      <c r="G59" s="20">
        <f t="shared" si="0"/>
        <v>0</v>
      </c>
      <c r="H59" s="7"/>
      <c r="I59" s="26" t="s">
        <v>95</v>
      </c>
    </row>
    <row r="60" spans="1:9" ht="15.6" thickTop="1" thickBot="1" x14ac:dyDescent="0.35">
      <c r="A60" s="17" t="s">
        <v>91</v>
      </c>
      <c r="B60" s="17" t="s">
        <v>88</v>
      </c>
      <c r="C60" s="20"/>
      <c r="D60" s="20">
        <f t="shared" si="2"/>
        <v>645</v>
      </c>
      <c r="E60" s="20"/>
      <c r="F60" s="7"/>
      <c r="G60" s="20">
        <f t="shared" si="0"/>
        <v>0</v>
      </c>
      <c r="H60" s="7"/>
      <c r="I60" s="26" t="s">
        <v>96</v>
      </c>
    </row>
    <row r="61" spans="1:9" ht="15.6" thickTop="1" thickBot="1" x14ac:dyDescent="0.35">
      <c r="A61" s="17" t="s">
        <v>92</v>
      </c>
      <c r="B61" s="17" t="s">
        <v>88</v>
      </c>
      <c r="C61" s="20"/>
      <c r="D61" s="20">
        <f t="shared" si="2"/>
        <v>645</v>
      </c>
      <c r="E61" s="20"/>
      <c r="F61" s="7"/>
      <c r="G61" s="20">
        <f t="shared" si="0"/>
        <v>0</v>
      </c>
      <c r="H61" s="7"/>
      <c r="I61" s="26" t="s">
        <v>97</v>
      </c>
    </row>
    <row r="62" spans="1:9" ht="15.6" thickTop="1" thickBot="1" x14ac:dyDescent="0.35">
      <c r="A62" s="17" t="s">
        <v>93</v>
      </c>
      <c r="B62" s="17" t="s">
        <v>88</v>
      </c>
      <c r="C62" s="20"/>
      <c r="D62" s="20">
        <f t="shared" si="2"/>
        <v>645</v>
      </c>
      <c r="E62" s="20"/>
      <c r="F62" s="7"/>
      <c r="G62" s="20">
        <f t="shared" si="0"/>
        <v>0</v>
      </c>
      <c r="H62" s="7"/>
      <c r="I62" s="26" t="s">
        <v>98</v>
      </c>
    </row>
    <row r="63" spans="1:9" ht="15.6" thickTop="1" thickBot="1" x14ac:dyDescent="0.35">
      <c r="A63" s="17" t="s">
        <v>99</v>
      </c>
      <c r="B63" s="17" t="s">
        <v>17</v>
      </c>
      <c r="C63" s="20">
        <v>4000</v>
      </c>
      <c r="D63" s="20"/>
      <c r="E63" s="20"/>
      <c r="F63" s="7"/>
      <c r="G63" s="20">
        <f t="shared" si="0"/>
        <v>0</v>
      </c>
      <c r="H63" s="7"/>
      <c r="I63" s="26" t="s">
        <v>102</v>
      </c>
    </row>
    <row r="64" spans="1:9" ht="15.6" thickTop="1" thickBot="1" x14ac:dyDescent="0.35">
      <c r="A64" s="17" t="s">
        <v>100</v>
      </c>
      <c r="B64" s="17" t="s">
        <v>17</v>
      </c>
      <c r="C64" s="20">
        <v>2000</v>
      </c>
      <c r="D64" s="20"/>
      <c r="E64" s="20"/>
      <c r="F64" s="7"/>
      <c r="G64" s="20">
        <f t="shared" si="0"/>
        <v>0</v>
      </c>
      <c r="H64" s="7"/>
      <c r="I64" s="26" t="s">
        <v>102</v>
      </c>
    </row>
    <row r="65" spans="1:9" ht="15.6" thickTop="1" thickBot="1" x14ac:dyDescent="0.35">
      <c r="A65" s="17" t="s">
        <v>101</v>
      </c>
      <c r="B65" s="17" t="s">
        <v>17</v>
      </c>
      <c r="C65" s="20">
        <v>4000</v>
      </c>
      <c r="D65" s="20"/>
      <c r="E65" s="20"/>
      <c r="F65" s="7"/>
      <c r="G65" s="20">
        <f t="shared" si="0"/>
        <v>0</v>
      </c>
      <c r="H65" s="7"/>
      <c r="I65" s="26" t="s">
        <v>102</v>
      </c>
    </row>
    <row r="66" spans="1:9" ht="15.6" thickTop="1" thickBot="1" x14ac:dyDescent="0.35">
      <c r="A66" s="17" t="s">
        <v>103</v>
      </c>
      <c r="B66" s="17" t="s">
        <v>18</v>
      </c>
      <c r="C66" s="20">
        <v>440</v>
      </c>
      <c r="D66" s="20"/>
      <c r="E66" s="20"/>
      <c r="F66" s="7"/>
      <c r="G66" s="20">
        <f t="shared" si="0"/>
        <v>0</v>
      </c>
      <c r="H66" s="7"/>
      <c r="I66" s="26" t="s">
        <v>35</v>
      </c>
    </row>
    <row r="67" spans="1:9" ht="15.6" thickTop="1" thickBot="1" x14ac:dyDescent="0.35">
      <c r="A67" s="17" t="s">
        <v>104</v>
      </c>
      <c r="B67" s="17" t="s">
        <v>18</v>
      </c>
      <c r="C67" s="20">
        <v>440</v>
      </c>
      <c r="D67" s="20"/>
      <c r="E67" s="20"/>
      <c r="F67" s="7"/>
      <c r="G67" s="20">
        <f t="shared" si="0"/>
        <v>0</v>
      </c>
      <c r="H67" s="7"/>
      <c r="I67" s="26"/>
    </row>
    <row r="68" spans="1:9" ht="15.6" thickTop="1" thickBot="1" x14ac:dyDescent="0.35">
      <c r="A68" s="17" t="s">
        <v>105</v>
      </c>
      <c r="B68" s="17" t="s">
        <v>18</v>
      </c>
      <c r="C68" s="20">
        <v>440</v>
      </c>
      <c r="D68" s="20"/>
      <c r="E68" s="20"/>
      <c r="F68" s="7"/>
      <c r="G68" s="20">
        <f t="shared" si="0"/>
        <v>0</v>
      </c>
      <c r="H68" s="7"/>
      <c r="I68" s="26" t="s">
        <v>35</v>
      </c>
    </row>
    <row r="69" spans="1:9" ht="15.6" thickTop="1" thickBot="1" x14ac:dyDescent="0.35">
      <c r="A69" s="17" t="s">
        <v>106</v>
      </c>
      <c r="B69" s="17" t="s">
        <v>18</v>
      </c>
      <c r="C69" s="20"/>
      <c r="D69" s="20"/>
      <c r="E69" s="20"/>
      <c r="F69" s="7"/>
      <c r="G69" s="20">
        <f t="shared" si="0"/>
        <v>0</v>
      </c>
      <c r="H69" s="7"/>
      <c r="I69" s="26"/>
    </row>
    <row r="70" spans="1:9" ht="15.6" thickTop="1" thickBot="1" x14ac:dyDescent="0.35">
      <c r="A70" s="17" t="s">
        <v>107</v>
      </c>
      <c r="B70" s="17" t="s">
        <v>18</v>
      </c>
      <c r="C70" s="20"/>
      <c r="D70" s="20"/>
      <c r="E70" s="20"/>
      <c r="F70" s="7"/>
      <c r="G70" s="20">
        <f t="shared" si="0"/>
        <v>0</v>
      </c>
      <c r="H70" s="7"/>
      <c r="I70" s="26"/>
    </row>
    <row r="71" spans="1:9" ht="15.6" thickTop="1" thickBot="1" x14ac:dyDescent="0.35">
      <c r="A71" s="17" t="s">
        <v>108</v>
      </c>
      <c r="B71" s="17" t="s">
        <v>17</v>
      </c>
      <c r="C71" s="20"/>
      <c r="D71" s="20"/>
      <c r="E71" s="20">
        <v>1000</v>
      </c>
      <c r="F71" s="7"/>
      <c r="G71" s="20">
        <f t="shared" si="0"/>
        <v>0</v>
      </c>
      <c r="H71" s="7"/>
      <c r="I71" s="26" t="s">
        <v>109</v>
      </c>
    </row>
    <row r="72" spans="1:9" ht="15.6" thickTop="1" thickBot="1" x14ac:dyDescent="0.35">
      <c r="A72" s="17" t="s">
        <v>28</v>
      </c>
      <c r="B72" s="17" t="s">
        <v>18</v>
      </c>
      <c r="C72" s="20">
        <v>1760</v>
      </c>
      <c r="D72" s="20"/>
      <c r="E72" s="20"/>
      <c r="F72" s="7"/>
      <c r="G72" s="20">
        <f t="shared" si="0"/>
        <v>0</v>
      </c>
      <c r="H72" s="7"/>
      <c r="I72" s="26"/>
    </row>
    <row r="73" spans="1:9" ht="15.6" thickTop="1" thickBot="1" x14ac:dyDescent="0.35">
      <c r="A73" s="17" t="s">
        <v>111</v>
      </c>
      <c r="B73" s="17" t="s">
        <v>110</v>
      </c>
      <c r="C73" s="20">
        <v>2541</v>
      </c>
      <c r="D73" s="20"/>
      <c r="E73" s="20"/>
      <c r="F73" s="7"/>
      <c r="G73" s="20">
        <f t="shared" si="0"/>
        <v>0</v>
      </c>
      <c r="H73" s="7"/>
      <c r="I73" s="26" t="s">
        <v>35</v>
      </c>
    </row>
    <row r="74" spans="1:9" ht="15.6" thickTop="1" thickBot="1" x14ac:dyDescent="0.35">
      <c r="A74" s="17" t="s">
        <v>112</v>
      </c>
      <c r="B74" s="17" t="s">
        <v>110</v>
      </c>
      <c r="C74" s="20">
        <v>5082</v>
      </c>
      <c r="D74" s="20"/>
      <c r="E74" s="20"/>
      <c r="F74" s="7"/>
      <c r="G74" s="20">
        <f t="shared" si="0"/>
        <v>0</v>
      </c>
      <c r="H74" s="7"/>
      <c r="I74" s="26" t="s">
        <v>35</v>
      </c>
    </row>
    <row r="75" spans="1:9" ht="15.6" thickTop="1" thickBot="1" x14ac:dyDescent="0.35">
      <c r="A75" s="17" t="s">
        <v>113</v>
      </c>
      <c r="B75" s="17" t="s">
        <v>18</v>
      </c>
      <c r="C75" s="20">
        <v>1760</v>
      </c>
      <c r="D75" s="20"/>
      <c r="E75" s="20"/>
      <c r="F75" s="7"/>
      <c r="G75" s="20">
        <f t="shared" si="0"/>
        <v>0</v>
      </c>
      <c r="H75" s="7"/>
      <c r="I75" s="26" t="s">
        <v>114</v>
      </c>
    </row>
    <row r="76" spans="1:9" ht="15.6" thickTop="1" thickBot="1" x14ac:dyDescent="0.35">
      <c r="A76" s="17" t="s">
        <v>115</v>
      </c>
      <c r="B76" s="17" t="s">
        <v>18</v>
      </c>
      <c r="C76" s="20">
        <v>2640</v>
      </c>
      <c r="D76" s="20"/>
      <c r="E76" s="20"/>
      <c r="F76" s="7"/>
      <c r="G76" s="20">
        <f t="shared" ref="G76:G94" si="3">SUM(C76:E76)*F76</f>
        <v>0</v>
      </c>
      <c r="H76" s="7"/>
      <c r="I76" s="26" t="s">
        <v>114</v>
      </c>
    </row>
    <row r="77" spans="1:9" ht="15.6" thickTop="1" thickBot="1" x14ac:dyDescent="0.35">
      <c r="A77" s="17" t="s">
        <v>116</v>
      </c>
      <c r="B77" s="17" t="s">
        <v>6</v>
      </c>
      <c r="C77" s="20">
        <v>598</v>
      </c>
      <c r="D77" s="20"/>
      <c r="E77" s="20"/>
      <c r="F77" s="7"/>
      <c r="G77" s="20">
        <f t="shared" si="3"/>
        <v>0</v>
      </c>
      <c r="H77" s="7"/>
      <c r="I77" s="26"/>
    </row>
    <row r="78" spans="1:9" ht="15.6" thickTop="1" thickBot="1" x14ac:dyDescent="0.35">
      <c r="A78" s="17" t="s">
        <v>117</v>
      </c>
      <c r="B78" s="17" t="s">
        <v>6</v>
      </c>
      <c r="C78" s="20">
        <v>998</v>
      </c>
      <c r="D78" s="20"/>
      <c r="E78" s="20"/>
      <c r="F78" s="7"/>
      <c r="G78" s="20">
        <f t="shared" si="3"/>
        <v>0</v>
      </c>
      <c r="H78" s="7"/>
      <c r="I78" s="26"/>
    </row>
    <row r="79" spans="1:9" ht="15.6" thickTop="1" thickBot="1" x14ac:dyDescent="0.35">
      <c r="A79" s="17" t="s">
        <v>118</v>
      </c>
      <c r="B79" s="17" t="s">
        <v>14</v>
      </c>
      <c r="C79" s="20">
        <v>4260</v>
      </c>
      <c r="D79" s="20"/>
      <c r="E79" s="20"/>
      <c r="F79" s="7"/>
      <c r="G79" s="20">
        <f t="shared" si="3"/>
        <v>0</v>
      </c>
      <c r="H79" s="7"/>
      <c r="I79" s="26" t="s">
        <v>119</v>
      </c>
    </row>
    <row r="80" spans="1:9" ht="15.6" thickTop="1" thickBot="1" x14ac:dyDescent="0.35">
      <c r="A80" s="17" t="s">
        <v>120</v>
      </c>
      <c r="B80" s="17" t="s">
        <v>18</v>
      </c>
      <c r="C80" s="20"/>
      <c r="D80" s="20">
        <v>440</v>
      </c>
      <c r="E80" s="20"/>
      <c r="F80" s="7"/>
      <c r="G80" s="20">
        <f t="shared" si="3"/>
        <v>0</v>
      </c>
      <c r="H80" s="7"/>
      <c r="I80" s="26" t="s">
        <v>114</v>
      </c>
    </row>
    <row r="81" spans="1:9" ht="15.6" thickTop="1" thickBot="1" x14ac:dyDescent="0.35">
      <c r="A81" s="17" t="s">
        <v>121</v>
      </c>
      <c r="B81" s="17" t="s">
        <v>18</v>
      </c>
      <c r="C81" s="20"/>
      <c r="D81" s="20">
        <v>440</v>
      </c>
      <c r="E81" s="20"/>
      <c r="F81" s="7"/>
      <c r="G81" s="20">
        <f t="shared" si="3"/>
        <v>0</v>
      </c>
      <c r="H81" s="7"/>
      <c r="I81" s="26" t="s">
        <v>114</v>
      </c>
    </row>
    <row r="82" spans="1:9" ht="15.6" thickTop="1" thickBot="1" x14ac:dyDescent="0.35">
      <c r="A82" s="17" t="s">
        <v>122</v>
      </c>
      <c r="B82" s="17" t="s">
        <v>18</v>
      </c>
      <c r="C82" s="20"/>
      <c r="D82" s="20">
        <v>440</v>
      </c>
      <c r="E82" s="20"/>
      <c r="F82" s="7"/>
      <c r="G82" s="20">
        <f t="shared" si="3"/>
        <v>0</v>
      </c>
      <c r="H82" s="7"/>
      <c r="I82" s="26" t="s">
        <v>114</v>
      </c>
    </row>
    <row r="83" spans="1:9" ht="15.6" thickTop="1" thickBot="1" x14ac:dyDescent="0.35">
      <c r="A83" s="17" t="s">
        <v>123</v>
      </c>
      <c r="B83" s="17" t="s">
        <v>18</v>
      </c>
      <c r="C83" s="20"/>
      <c r="D83" s="20">
        <v>440</v>
      </c>
      <c r="E83" s="20"/>
      <c r="F83" s="7"/>
      <c r="G83" s="20">
        <f t="shared" si="3"/>
        <v>0</v>
      </c>
      <c r="H83" s="7"/>
      <c r="I83" s="26" t="s">
        <v>114</v>
      </c>
    </row>
    <row r="84" spans="1:9" ht="15.6" thickTop="1" thickBot="1" x14ac:dyDescent="0.35">
      <c r="A84" s="17" t="s">
        <v>124</v>
      </c>
      <c r="B84" s="17" t="s">
        <v>18</v>
      </c>
      <c r="C84" s="20"/>
      <c r="D84" s="20">
        <v>440</v>
      </c>
      <c r="E84" s="20"/>
      <c r="F84" s="7"/>
      <c r="G84" s="20">
        <f t="shared" si="3"/>
        <v>0</v>
      </c>
      <c r="H84" s="7"/>
      <c r="I84" s="26" t="s">
        <v>114</v>
      </c>
    </row>
    <row r="85" spans="1:9" ht="15.6" thickTop="1" thickBot="1" x14ac:dyDescent="0.35">
      <c r="A85" s="17" t="s">
        <v>125</v>
      </c>
      <c r="B85" s="17" t="s">
        <v>18</v>
      </c>
      <c r="C85" s="20"/>
      <c r="D85" s="20">
        <v>440</v>
      </c>
      <c r="E85" s="20"/>
      <c r="F85" s="7"/>
      <c r="G85" s="20">
        <f t="shared" si="3"/>
        <v>0</v>
      </c>
      <c r="H85" s="7"/>
      <c r="I85" s="26" t="s">
        <v>114</v>
      </c>
    </row>
    <row r="86" spans="1:9" ht="15.6" thickTop="1" thickBot="1" x14ac:dyDescent="0.35">
      <c r="A86" s="17" t="s">
        <v>126</v>
      </c>
      <c r="B86" s="17" t="s">
        <v>127</v>
      </c>
      <c r="C86" s="20">
        <v>1089</v>
      </c>
      <c r="D86" s="20"/>
      <c r="E86" s="20"/>
      <c r="F86" s="7"/>
      <c r="G86" s="20">
        <f t="shared" si="3"/>
        <v>0</v>
      </c>
      <c r="H86" s="7"/>
      <c r="I86" s="26" t="s">
        <v>128</v>
      </c>
    </row>
    <row r="87" spans="1:9" ht="15.6" thickTop="1" thickBot="1" x14ac:dyDescent="0.35">
      <c r="A87" s="17" t="s">
        <v>129</v>
      </c>
      <c r="B87" s="17" t="s">
        <v>17</v>
      </c>
      <c r="C87" s="20"/>
      <c r="D87" s="20"/>
      <c r="E87" s="20">
        <v>1000</v>
      </c>
      <c r="F87" s="7"/>
      <c r="G87" s="20">
        <f t="shared" si="3"/>
        <v>0</v>
      </c>
      <c r="H87" s="7"/>
      <c r="I87" s="26" t="s">
        <v>130</v>
      </c>
    </row>
    <row r="88" spans="1:9" ht="15.6" thickTop="1" thickBot="1" x14ac:dyDescent="0.35">
      <c r="A88" s="17" t="s">
        <v>131</v>
      </c>
      <c r="B88" s="17" t="s">
        <v>9</v>
      </c>
      <c r="C88" s="20">
        <v>740</v>
      </c>
      <c r="D88" s="20"/>
      <c r="E88" s="20"/>
      <c r="F88" s="7"/>
      <c r="G88" s="20">
        <f t="shared" si="3"/>
        <v>0</v>
      </c>
      <c r="H88" s="7"/>
      <c r="I88" s="26" t="s">
        <v>35</v>
      </c>
    </row>
    <row r="89" spans="1:9" ht="15.6" thickTop="1" thickBot="1" x14ac:dyDescent="0.35">
      <c r="A89" s="17" t="s">
        <v>132</v>
      </c>
      <c r="B89" s="17" t="s">
        <v>18</v>
      </c>
      <c r="C89" s="20"/>
      <c r="D89" s="20">
        <v>440</v>
      </c>
      <c r="E89" s="20"/>
      <c r="F89" s="7"/>
      <c r="G89" s="20">
        <f t="shared" si="3"/>
        <v>0</v>
      </c>
      <c r="H89" s="7"/>
      <c r="I89" s="26" t="s">
        <v>35</v>
      </c>
    </row>
    <row r="90" spans="1:9" ht="15.6" thickTop="1" thickBot="1" x14ac:dyDescent="0.35">
      <c r="A90" s="17" t="s">
        <v>189</v>
      </c>
      <c r="B90" s="17" t="s">
        <v>190</v>
      </c>
      <c r="C90" s="20">
        <v>497.5</v>
      </c>
      <c r="D90" s="30"/>
      <c r="E90" s="30"/>
      <c r="F90" s="7"/>
      <c r="G90" s="20"/>
      <c r="H90" s="7"/>
      <c r="I90" s="26"/>
    </row>
    <row r="91" spans="1:9" ht="15.6" thickTop="1" thickBot="1" x14ac:dyDescent="0.35">
      <c r="A91" t="s">
        <v>133</v>
      </c>
      <c r="B91" t="s">
        <v>134</v>
      </c>
      <c r="C91" s="1">
        <v>1075</v>
      </c>
      <c r="D91" s="1"/>
      <c r="E91" s="1"/>
      <c r="F91" s="7"/>
      <c r="G91" s="31">
        <f t="shared" si="3"/>
        <v>0</v>
      </c>
      <c r="H91" s="31"/>
      <c r="I91" s="26"/>
    </row>
    <row r="92" spans="1:9" ht="15.6" thickTop="1" thickBot="1" x14ac:dyDescent="0.35">
      <c r="A92" t="s">
        <v>135</v>
      </c>
      <c r="B92" t="s">
        <v>136</v>
      </c>
      <c r="C92" s="1">
        <v>1100</v>
      </c>
      <c r="D92" s="1"/>
      <c r="E92" s="1"/>
      <c r="F92" s="7"/>
      <c r="G92" s="31">
        <f t="shared" si="3"/>
        <v>0</v>
      </c>
      <c r="H92" s="31"/>
      <c r="I92" s="26"/>
    </row>
    <row r="93" spans="1:9" ht="15.6" thickTop="1" thickBot="1" x14ac:dyDescent="0.35">
      <c r="A93" t="s">
        <v>137</v>
      </c>
      <c r="B93" t="s">
        <v>136</v>
      </c>
      <c r="C93" s="1">
        <v>1035</v>
      </c>
      <c r="D93" s="1"/>
      <c r="E93" s="1"/>
      <c r="F93" s="7"/>
      <c r="G93" s="31">
        <f t="shared" si="3"/>
        <v>0</v>
      </c>
      <c r="H93" s="31"/>
      <c r="I93" s="26"/>
    </row>
    <row r="94" spans="1:9" ht="15.6" thickTop="1" thickBot="1" x14ac:dyDescent="0.35">
      <c r="A94" t="s">
        <v>138</v>
      </c>
      <c r="B94" t="s">
        <v>139</v>
      </c>
      <c r="C94" s="1">
        <v>1925</v>
      </c>
      <c r="D94" s="1"/>
      <c r="E94" s="1"/>
      <c r="F94" s="7"/>
      <c r="G94" s="31">
        <f t="shared" si="3"/>
        <v>0</v>
      </c>
      <c r="H94" s="31"/>
      <c r="I94" s="26"/>
    </row>
    <row r="95" spans="1:9" ht="15.6" thickTop="1" thickBot="1" x14ac:dyDescent="0.35">
      <c r="A95" s="3" t="s">
        <v>3</v>
      </c>
      <c r="B95" s="4"/>
      <c r="C95" s="4"/>
      <c r="D95" s="4"/>
      <c r="E95" s="4"/>
      <c r="F95" s="32">
        <f>SUM(F11:F94)</f>
        <v>0</v>
      </c>
      <c r="G95" s="19">
        <f>SUM(G11:G94)</f>
        <v>0</v>
      </c>
      <c r="H95" s="19">
        <f>SUM(H11:H89)</f>
        <v>0</v>
      </c>
    </row>
    <row r="96" spans="1:9" x14ac:dyDescent="0.3">
      <c r="A96" s="10"/>
      <c r="B96" s="10"/>
      <c r="C96" s="10"/>
      <c r="D96" s="10"/>
      <c r="E96" s="10"/>
      <c r="F96" s="27"/>
      <c r="G96" s="10"/>
      <c r="H96" s="28"/>
    </row>
    <row r="97" spans="1:9" x14ac:dyDescent="0.3">
      <c r="A97" s="10"/>
      <c r="B97" s="10"/>
      <c r="C97" s="10"/>
      <c r="D97" s="10"/>
      <c r="E97" s="10"/>
      <c r="F97" s="27"/>
      <c r="G97" s="10"/>
      <c r="H97" s="28"/>
    </row>
    <row r="98" spans="1:9" ht="15" thickBot="1" x14ac:dyDescent="0.35">
      <c r="A98" s="39" t="s">
        <v>140</v>
      </c>
      <c r="B98" s="39"/>
      <c r="C98" s="39"/>
      <c r="D98" s="39"/>
      <c r="E98" s="39"/>
      <c r="F98" s="39"/>
      <c r="G98" s="39"/>
      <c r="H98" s="39"/>
    </row>
    <row r="99" spans="1:9" ht="15" thickBot="1" x14ac:dyDescent="0.35">
      <c r="A99" s="3" t="s">
        <v>4</v>
      </c>
      <c r="B99" s="4" t="s">
        <v>5</v>
      </c>
      <c r="C99" s="4" t="s">
        <v>13</v>
      </c>
      <c r="D99" s="4"/>
      <c r="E99" s="4"/>
      <c r="F99" s="4" t="s">
        <v>2</v>
      </c>
      <c r="G99" s="4" t="s">
        <v>3</v>
      </c>
      <c r="H99" s="4" t="s">
        <v>207</v>
      </c>
    </row>
    <row r="100" spans="1:9" ht="15.6" thickTop="1" thickBot="1" x14ac:dyDescent="0.35">
      <c r="A100" s="17" t="s">
        <v>141</v>
      </c>
      <c r="B100" s="17" t="s">
        <v>9</v>
      </c>
      <c r="C100" s="20">
        <v>4000</v>
      </c>
      <c r="D100" s="20"/>
      <c r="E100" s="20"/>
      <c r="F100" s="7"/>
      <c r="G100" s="20">
        <f>SUM(C100:E100)*F100</f>
        <v>0</v>
      </c>
      <c r="H100" s="7"/>
      <c r="I100" s="26" t="s">
        <v>35</v>
      </c>
    </row>
    <row r="101" spans="1:9" ht="15.6" thickTop="1" thickBot="1" x14ac:dyDescent="0.35">
      <c r="A101" s="17" t="s">
        <v>142</v>
      </c>
      <c r="B101" s="17" t="s">
        <v>17</v>
      </c>
      <c r="C101" s="20">
        <v>1000</v>
      </c>
      <c r="D101" s="20"/>
      <c r="E101" s="20"/>
      <c r="F101" s="7"/>
      <c r="G101" s="20">
        <f t="shared" ref="G101:G103" si="4">SUM(C101:E101)*F101</f>
        <v>0</v>
      </c>
      <c r="H101" s="7"/>
      <c r="I101" s="26" t="s">
        <v>130</v>
      </c>
    </row>
    <row r="102" spans="1:9" ht="15.6" thickTop="1" thickBot="1" x14ac:dyDescent="0.35">
      <c r="A102" s="17" t="s">
        <v>143</v>
      </c>
      <c r="B102" s="17" t="s">
        <v>18</v>
      </c>
      <c r="C102" s="20">
        <v>880</v>
      </c>
      <c r="D102" s="20"/>
      <c r="E102" s="20"/>
      <c r="F102" s="7"/>
      <c r="G102" s="20">
        <f t="shared" si="4"/>
        <v>0</v>
      </c>
      <c r="H102" s="7"/>
      <c r="I102" s="26" t="s">
        <v>114</v>
      </c>
    </row>
    <row r="103" spans="1:9" ht="15.6" thickTop="1" thickBot="1" x14ac:dyDescent="0.35">
      <c r="A103" s="17" t="s">
        <v>144</v>
      </c>
      <c r="B103" s="17" t="s">
        <v>9</v>
      </c>
      <c r="C103" s="20">
        <v>1480</v>
      </c>
      <c r="D103" s="20"/>
      <c r="E103" s="20"/>
      <c r="F103" s="7"/>
      <c r="G103" s="20">
        <f t="shared" si="4"/>
        <v>0</v>
      </c>
      <c r="H103" s="7"/>
      <c r="I103" s="26" t="s">
        <v>35</v>
      </c>
    </row>
    <row r="104" spans="1:9" ht="15.6" thickTop="1" thickBot="1" x14ac:dyDescent="0.35">
      <c r="A104" s="3" t="s">
        <v>3</v>
      </c>
      <c r="B104" s="4"/>
      <c r="C104" s="4"/>
      <c r="D104" s="4"/>
      <c r="E104" s="4"/>
      <c r="F104" s="5">
        <f>SUM(F100:F103)</f>
        <v>0</v>
      </c>
      <c r="G104" s="19">
        <f>SUM(G100:G103)</f>
        <v>0</v>
      </c>
      <c r="H104" s="19">
        <f>SUM(H100:H103)</f>
        <v>0</v>
      </c>
    </row>
    <row r="105" spans="1:9" x14ac:dyDescent="0.3">
      <c r="A105" s="10"/>
      <c r="B105" s="10"/>
      <c r="C105" s="10"/>
      <c r="D105" s="10"/>
      <c r="E105" s="10"/>
      <c r="F105" s="27"/>
      <c r="G105" s="10"/>
      <c r="H105" s="28"/>
    </row>
    <row r="107" spans="1:9" x14ac:dyDescent="0.3">
      <c r="A107" s="35" t="s">
        <v>11</v>
      </c>
      <c r="B107" s="35"/>
      <c r="C107" s="35"/>
      <c r="D107" s="35"/>
      <c r="E107" s="35"/>
      <c r="F107" s="35"/>
      <c r="G107" s="35"/>
      <c r="H107" s="14"/>
    </row>
    <row r="108" spans="1:9" ht="15" thickBot="1" x14ac:dyDescent="0.35">
      <c r="A108" s="36" t="s">
        <v>153</v>
      </c>
      <c r="B108" s="36"/>
      <c r="C108" s="36"/>
      <c r="D108" s="36"/>
      <c r="E108" s="36"/>
      <c r="F108" s="36"/>
      <c r="G108" s="36"/>
      <c r="H108" s="15"/>
    </row>
    <row r="109" spans="1:9" ht="15" thickBot="1" x14ac:dyDescent="0.35">
      <c r="A109" s="3" t="s">
        <v>4</v>
      </c>
      <c r="B109" s="4" t="s">
        <v>5</v>
      </c>
      <c r="C109" s="4" t="s">
        <v>13</v>
      </c>
      <c r="D109" s="4" t="s">
        <v>2</v>
      </c>
      <c r="E109" s="4" t="s">
        <v>1</v>
      </c>
      <c r="F109" s="4" t="s">
        <v>12</v>
      </c>
      <c r="G109" s="4" t="s">
        <v>3</v>
      </c>
      <c r="H109" s="4"/>
    </row>
    <row r="110" spans="1:9" ht="15.6" thickTop="1" thickBot="1" x14ac:dyDescent="0.35">
      <c r="A110" t="s">
        <v>33</v>
      </c>
      <c r="B110" t="s">
        <v>7</v>
      </c>
      <c r="C110">
        <v>2994.75</v>
      </c>
      <c r="D110" s="8"/>
      <c r="E110">
        <v>318</v>
      </c>
      <c r="F110" s="8"/>
      <c r="G110" s="10">
        <f>(C110*D110)+(E110*F110)</f>
        <v>0</v>
      </c>
      <c r="H110" s="10"/>
      <c r="I110" s="26" t="s">
        <v>145</v>
      </c>
    </row>
    <row r="111" spans="1:9" ht="15.6" thickTop="1" thickBot="1" x14ac:dyDescent="0.35">
      <c r="A111" t="s">
        <v>146</v>
      </c>
      <c r="B111" t="s">
        <v>7</v>
      </c>
      <c r="C111" s="1">
        <v>5989.5</v>
      </c>
      <c r="D111" s="8"/>
      <c r="E111" s="1">
        <v>659</v>
      </c>
      <c r="F111" s="8"/>
      <c r="G111" s="10">
        <f t="shared" ref="G111:G116" si="5">(C111*D111)+(E111*F111)</f>
        <v>0</v>
      </c>
      <c r="H111" s="1"/>
      <c r="I111" s="26" t="s">
        <v>145</v>
      </c>
    </row>
    <row r="112" spans="1:9" ht="15.6" thickTop="1" thickBot="1" x14ac:dyDescent="0.35">
      <c r="A112" t="s">
        <v>147</v>
      </c>
      <c r="B112" t="s">
        <v>7</v>
      </c>
      <c r="C112" s="1">
        <v>5989.5</v>
      </c>
      <c r="D112" s="8"/>
      <c r="E112" s="1">
        <v>659</v>
      </c>
      <c r="F112" s="8"/>
      <c r="G112" s="10">
        <f t="shared" si="5"/>
        <v>0</v>
      </c>
      <c r="H112" s="1"/>
      <c r="I112" s="26" t="s">
        <v>145</v>
      </c>
    </row>
    <row r="113" spans="1:9" ht="15.6" thickTop="1" thickBot="1" x14ac:dyDescent="0.35">
      <c r="A113" t="s">
        <v>148</v>
      </c>
      <c r="B113" t="s">
        <v>7</v>
      </c>
      <c r="C113" s="1">
        <v>2994.75</v>
      </c>
      <c r="D113" s="8"/>
      <c r="E113" s="1">
        <v>289</v>
      </c>
      <c r="F113" s="8"/>
      <c r="G113" s="10">
        <f t="shared" si="5"/>
        <v>0</v>
      </c>
      <c r="H113" s="1"/>
      <c r="I113" s="26" t="s">
        <v>145</v>
      </c>
    </row>
    <row r="114" spans="1:9" ht="15.6" thickTop="1" thickBot="1" x14ac:dyDescent="0.35">
      <c r="A114" t="s">
        <v>149</v>
      </c>
      <c r="B114" t="s">
        <v>14</v>
      </c>
      <c r="C114" s="1">
        <v>5975</v>
      </c>
      <c r="D114" s="8"/>
      <c r="E114" s="1">
        <v>791</v>
      </c>
      <c r="F114" s="8"/>
      <c r="G114" s="10">
        <f t="shared" si="5"/>
        <v>0</v>
      </c>
      <c r="H114" s="1"/>
      <c r="I114" s="26"/>
    </row>
    <row r="115" spans="1:9" ht="15.6" thickTop="1" thickBot="1" x14ac:dyDescent="0.35">
      <c r="A115" t="s">
        <v>150</v>
      </c>
      <c r="B115" t="s">
        <v>14</v>
      </c>
      <c r="C115" s="1">
        <v>5975</v>
      </c>
      <c r="D115" s="8"/>
      <c r="E115" s="1">
        <v>791</v>
      </c>
      <c r="F115" s="8"/>
      <c r="G115" s="10">
        <f t="shared" si="5"/>
        <v>0</v>
      </c>
      <c r="H115" s="1"/>
      <c r="I115" s="26"/>
    </row>
    <row r="116" spans="1:9" ht="15.6" thickTop="1" thickBot="1" x14ac:dyDescent="0.35">
      <c r="A116" t="s">
        <v>151</v>
      </c>
      <c r="B116" t="s">
        <v>7</v>
      </c>
      <c r="C116" s="1">
        <v>1996.5</v>
      </c>
      <c r="D116" s="8"/>
      <c r="E116" s="1">
        <v>166.37</v>
      </c>
      <c r="F116" s="8"/>
      <c r="G116" s="10">
        <f t="shared" si="5"/>
        <v>0</v>
      </c>
      <c r="H116" s="1"/>
    </row>
    <row r="117" spans="1:9" ht="15.6" thickTop="1" thickBot="1" x14ac:dyDescent="0.35">
      <c r="A117" s="3" t="s">
        <v>3</v>
      </c>
      <c r="B117" s="4"/>
      <c r="C117" s="4"/>
      <c r="D117" s="4">
        <f t="shared" ref="D117" si="6">SUM(B111:B116)</f>
        <v>0</v>
      </c>
      <c r="E117" s="4"/>
      <c r="F117" s="4">
        <f>SUM(D111:D116)</f>
        <v>0</v>
      </c>
      <c r="G117" s="19">
        <f>SUM(G110:G116)</f>
        <v>0</v>
      </c>
      <c r="H117" s="19"/>
    </row>
    <row r="118" spans="1:9" x14ac:dyDescent="0.3">
      <c r="A118" s="2"/>
      <c r="B118" s="2"/>
      <c r="C118" s="2"/>
      <c r="D118" s="2"/>
      <c r="E118" s="2"/>
      <c r="F118" s="2"/>
      <c r="G118" s="1"/>
      <c r="H118" s="1"/>
    </row>
    <row r="120" spans="1:9" ht="15" thickBot="1" x14ac:dyDescent="0.35">
      <c r="A120" s="37" t="s">
        <v>154</v>
      </c>
      <c r="B120" s="37"/>
      <c r="C120" s="37"/>
      <c r="D120" s="37"/>
      <c r="E120" s="37"/>
      <c r="F120" s="37"/>
      <c r="G120" s="37"/>
      <c r="H120" s="33"/>
    </row>
    <row r="121" spans="1:9" ht="15" thickBot="1" x14ac:dyDescent="0.35">
      <c r="A121" s="3" t="s">
        <v>4</v>
      </c>
      <c r="B121" s="4" t="s">
        <v>5</v>
      </c>
      <c r="C121" s="4" t="s">
        <v>13</v>
      </c>
      <c r="D121" s="4" t="s">
        <v>2</v>
      </c>
      <c r="E121" s="4" t="s">
        <v>152</v>
      </c>
      <c r="F121" s="4" t="s">
        <v>12</v>
      </c>
      <c r="G121" s="4" t="s">
        <v>3</v>
      </c>
      <c r="H121" s="4" t="s">
        <v>207</v>
      </c>
    </row>
    <row r="122" spans="1:9" ht="15.6" thickTop="1" thickBot="1" x14ac:dyDescent="0.35">
      <c r="A122" s="17" t="s">
        <v>208</v>
      </c>
      <c r="B122" s="17" t="s">
        <v>7</v>
      </c>
      <c r="C122" s="20">
        <v>1996.5</v>
      </c>
      <c r="D122" s="8"/>
      <c r="E122" s="30"/>
      <c r="F122" s="30"/>
      <c r="G122" s="20"/>
      <c r="H122" s="7"/>
      <c r="I122" s="26" t="s">
        <v>35</v>
      </c>
    </row>
    <row r="123" spans="1:9" ht="15.6" thickTop="1" thickBot="1" x14ac:dyDescent="0.35">
      <c r="A123" s="17" t="s">
        <v>155</v>
      </c>
      <c r="B123" s="17" t="s">
        <v>156</v>
      </c>
      <c r="C123" s="20">
        <v>1000</v>
      </c>
      <c r="D123" s="8"/>
      <c r="E123" s="30">
        <v>84</v>
      </c>
      <c r="F123" s="7"/>
      <c r="G123" s="20">
        <f t="shared" ref="G123:G166" si="7">(C123*D123)+(E123*F123)</f>
        <v>0</v>
      </c>
      <c r="H123" s="7"/>
      <c r="I123" s="26"/>
    </row>
    <row r="124" spans="1:9" ht="15.6" thickTop="1" thickBot="1" x14ac:dyDescent="0.35">
      <c r="A124" s="17" t="s">
        <v>157</v>
      </c>
      <c r="B124" s="17" t="s">
        <v>7</v>
      </c>
      <c r="C124" s="20">
        <v>998.25</v>
      </c>
      <c r="D124" s="8"/>
      <c r="E124" s="30"/>
      <c r="F124" s="30"/>
      <c r="G124" s="20"/>
      <c r="H124" s="7"/>
      <c r="I124" s="26" t="s">
        <v>35</v>
      </c>
    </row>
    <row r="125" spans="1:9" ht="15.6" thickTop="1" thickBot="1" x14ac:dyDescent="0.35">
      <c r="A125" s="17" t="s">
        <v>158</v>
      </c>
      <c r="B125" s="17" t="s">
        <v>14</v>
      </c>
      <c r="C125" s="20">
        <v>1250</v>
      </c>
      <c r="D125" s="8"/>
      <c r="E125" s="30"/>
      <c r="F125" s="30"/>
      <c r="G125" s="20"/>
      <c r="H125" s="7"/>
      <c r="I125" s="26"/>
    </row>
    <row r="126" spans="1:9" ht="15.6" thickTop="1" thickBot="1" x14ac:dyDescent="0.35">
      <c r="A126" s="17" t="s">
        <v>159</v>
      </c>
      <c r="B126" s="17" t="s">
        <v>14</v>
      </c>
      <c r="C126" s="20">
        <v>1340</v>
      </c>
      <c r="D126" s="8"/>
      <c r="E126" s="30"/>
      <c r="F126" s="30"/>
      <c r="G126" s="20"/>
      <c r="H126" s="7"/>
      <c r="I126" s="26"/>
    </row>
    <row r="127" spans="1:9" ht="15.6" thickTop="1" thickBot="1" x14ac:dyDescent="0.35">
      <c r="A127" s="17" t="s">
        <v>160</v>
      </c>
      <c r="B127" s="17" t="s">
        <v>7</v>
      </c>
      <c r="C127" s="20">
        <v>1995.5</v>
      </c>
      <c r="D127" s="8"/>
      <c r="E127" s="30"/>
      <c r="F127" s="30"/>
      <c r="G127" s="20"/>
      <c r="H127" s="7"/>
      <c r="I127" s="26"/>
    </row>
    <row r="128" spans="1:9" ht="15.6" thickTop="1" thickBot="1" x14ac:dyDescent="0.35">
      <c r="A128" s="17" t="s">
        <v>161</v>
      </c>
      <c r="B128" s="17" t="s">
        <v>8</v>
      </c>
      <c r="C128" s="20">
        <f>513*4</f>
        <v>2052</v>
      </c>
      <c r="D128" s="8"/>
      <c r="E128" s="30">
        <v>178</v>
      </c>
      <c r="F128" s="7"/>
      <c r="G128" s="20">
        <f t="shared" si="7"/>
        <v>0</v>
      </c>
      <c r="H128" s="7"/>
      <c r="I128" s="26"/>
    </row>
    <row r="129" spans="1:9" ht="15.6" thickTop="1" thickBot="1" x14ac:dyDescent="0.35">
      <c r="A129" s="17" t="s">
        <v>162</v>
      </c>
      <c r="B129" s="17" t="s">
        <v>7</v>
      </c>
      <c r="C129" s="20"/>
      <c r="D129" s="8"/>
      <c r="E129" s="30">
        <v>133.18</v>
      </c>
      <c r="F129" s="7"/>
      <c r="G129" s="20">
        <f t="shared" si="7"/>
        <v>0</v>
      </c>
      <c r="H129" s="7"/>
      <c r="I129" s="26"/>
    </row>
    <row r="130" spans="1:9" ht="15.6" thickTop="1" thickBot="1" x14ac:dyDescent="0.35">
      <c r="A130" s="17" t="s">
        <v>163</v>
      </c>
      <c r="B130" s="17" t="s">
        <v>7</v>
      </c>
      <c r="C130" s="20">
        <v>998.25</v>
      </c>
      <c r="D130" s="8"/>
      <c r="E130" s="30"/>
      <c r="F130" s="30"/>
      <c r="G130" s="20"/>
      <c r="H130" s="7"/>
      <c r="I130" s="26" t="s">
        <v>35</v>
      </c>
    </row>
    <row r="131" spans="1:9" ht="15.6" thickTop="1" thickBot="1" x14ac:dyDescent="0.35">
      <c r="A131" s="17" t="s">
        <v>164</v>
      </c>
      <c r="B131" s="17" t="s">
        <v>8</v>
      </c>
      <c r="C131" s="20">
        <v>1070</v>
      </c>
      <c r="D131" s="8"/>
      <c r="E131" s="30"/>
      <c r="F131" s="30"/>
      <c r="G131" s="20"/>
      <c r="H131" s="7"/>
      <c r="I131" s="26" t="s">
        <v>35</v>
      </c>
    </row>
    <row r="132" spans="1:9" ht="15.6" thickTop="1" thickBot="1" x14ac:dyDescent="0.35">
      <c r="A132" t="s">
        <v>165</v>
      </c>
      <c r="B132" t="s">
        <v>7</v>
      </c>
      <c r="C132" s="1">
        <v>1996.5</v>
      </c>
      <c r="D132" s="8"/>
      <c r="E132" s="31"/>
      <c r="F132" s="30"/>
      <c r="G132" s="20"/>
      <c r="I132" s="26" t="s">
        <v>35</v>
      </c>
    </row>
    <row r="133" spans="1:9" ht="15.6" thickTop="1" thickBot="1" x14ac:dyDescent="0.35">
      <c r="A133" s="17" t="s">
        <v>166</v>
      </c>
      <c r="B133" s="17" t="s">
        <v>7</v>
      </c>
      <c r="C133" s="20">
        <v>998.25</v>
      </c>
      <c r="D133" s="8"/>
      <c r="E133" s="30">
        <v>88</v>
      </c>
      <c r="F133" s="7"/>
      <c r="G133" s="20">
        <f t="shared" si="7"/>
        <v>0</v>
      </c>
      <c r="H133" s="7"/>
      <c r="I133" s="26" t="s">
        <v>35</v>
      </c>
    </row>
    <row r="134" spans="1:9" ht="15.6" thickTop="1" thickBot="1" x14ac:dyDescent="0.35">
      <c r="A134" s="17" t="s">
        <v>167</v>
      </c>
      <c r="B134" s="17" t="s">
        <v>127</v>
      </c>
      <c r="C134" s="20">
        <v>2300</v>
      </c>
      <c r="D134" s="8"/>
      <c r="E134" s="30">
        <v>244</v>
      </c>
      <c r="F134" s="7"/>
      <c r="G134" s="20">
        <f t="shared" si="7"/>
        <v>0</v>
      </c>
      <c r="H134" s="7"/>
      <c r="I134" s="26" t="s">
        <v>35</v>
      </c>
    </row>
    <row r="135" spans="1:9" ht="15.6" thickTop="1" thickBot="1" x14ac:dyDescent="0.35">
      <c r="A135" s="17" t="s">
        <v>168</v>
      </c>
      <c r="B135" s="17" t="s">
        <v>127</v>
      </c>
      <c r="C135" s="20">
        <v>2800</v>
      </c>
      <c r="D135" s="8"/>
      <c r="E135" s="30"/>
      <c r="F135" s="30"/>
      <c r="G135" s="20"/>
      <c r="H135" s="7"/>
      <c r="I135" s="26" t="s">
        <v>35</v>
      </c>
    </row>
    <row r="136" spans="1:9" ht="15.6" thickTop="1" thickBot="1" x14ac:dyDescent="0.35">
      <c r="A136" s="17" t="s">
        <v>170</v>
      </c>
      <c r="B136" s="17" t="s">
        <v>14</v>
      </c>
      <c r="C136" s="20">
        <v>1250</v>
      </c>
      <c r="D136" s="8"/>
      <c r="E136" s="30"/>
      <c r="F136" s="30"/>
      <c r="G136" s="20"/>
      <c r="H136" s="7"/>
      <c r="I136" s="26"/>
    </row>
    <row r="137" spans="1:9" ht="15.6" thickTop="1" thickBot="1" x14ac:dyDescent="0.35">
      <c r="A137" s="17" t="s">
        <v>169</v>
      </c>
      <c r="B137" s="17" t="s">
        <v>14</v>
      </c>
      <c r="C137" s="20">
        <v>1340</v>
      </c>
      <c r="D137" s="8"/>
      <c r="E137" s="30"/>
      <c r="F137" s="30"/>
      <c r="G137" s="20"/>
      <c r="H137" s="7"/>
      <c r="I137" s="26" t="s">
        <v>35</v>
      </c>
    </row>
    <row r="138" spans="1:9" ht="15.6" thickTop="1" thickBot="1" x14ac:dyDescent="0.35">
      <c r="A138" s="17" t="s">
        <v>171</v>
      </c>
      <c r="B138" s="17" t="s">
        <v>14</v>
      </c>
      <c r="C138" s="20">
        <v>858</v>
      </c>
      <c r="D138" s="8"/>
      <c r="E138" s="30"/>
      <c r="F138" s="30"/>
      <c r="G138" s="20"/>
      <c r="H138" s="7"/>
      <c r="I138" s="26"/>
    </row>
    <row r="139" spans="1:9" ht="15.6" thickTop="1" thickBot="1" x14ac:dyDescent="0.35">
      <c r="A139" s="17" t="s">
        <v>172</v>
      </c>
      <c r="B139" s="17" t="s">
        <v>14</v>
      </c>
      <c r="C139" s="20">
        <v>948</v>
      </c>
      <c r="D139" s="8"/>
      <c r="E139" s="30">
        <v>102</v>
      </c>
      <c r="F139" s="7"/>
      <c r="G139" s="20">
        <f t="shared" si="7"/>
        <v>0</v>
      </c>
      <c r="H139" s="7"/>
      <c r="I139" s="26" t="s">
        <v>35</v>
      </c>
    </row>
    <row r="140" spans="1:9" ht="15.6" thickTop="1" thickBot="1" x14ac:dyDescent="0.35">
      <c r="A140" s="17" t="s">
        <v>173</v>
      </c>
      <c r="B140" s="17" t="s">
        <v>14</v>
      </c>
      <c r="C140" s="20">
        <v>1250</v>
      </c>
      <c r="D140" s="8"/>
      <c r="E140" s="30"/>
      <c r="F140" s="30"/>
      <c r="G140" s="20"/>
      <c r="H140" s="7"/>
      <c r="I140" s="26"/>
    </row>
    <row r="141" spans="1:9" ht="15.6" thickTop="1" thickBot="1" x14ac:dyDescent="0.35">
      <c r="A141" s="17" t="s">
        <v>174</v>
      </c>
      <c r="B141" s="17" t="s">
        <v>14</v>
      </c>
      <c r="C141" s="20">
        <v>1340</v>
      </c>
      <c r="D141" s="8"/>
      <c r="E141" s="30"/>
      <c r="F141" s="30"/>
      <c r="G141" s="20"/>
      <c r="H141" s="7"/>
      <c r="I141" s="26" t="s">
        <v>35</v>
      </c>
    </row>
    <row r="142" spans="1:9" ht="15.6" thickTop="1" thickBot="1" x14ac:dyDescent="0.35">
      <c r="A142" s="17" t="s">
        <v>175</v>
      </c>
      <c r="B142" s="17" t="s">
        <v>14</v>
      </c>
      <c r="C142" s="20">
        <v>858</v>
      </c>
      <c r="D142" s="8"/>
      <c r="E142" s="30"/>
      <c r="F142" s="30"/>
      <c r="G142" s="20"/>
      <c r="H142" s="7"/>
      <c r="I142" s="26"/>
    </row>
    <row r="143" spans="1:9" ht="15.6" thickTop="1" thickBot="1" x14ac:dyDescent="0.35">
      <c r="A143" s="17" t="s">
        <v>176</v>
      </c>
      <c r="B143" s="17" t="s">
        <v>14</v>
      </c>
      <c r="C143" s="20">
        <v>948</v>
      </c>
      <c r="D143" s="8"/>
      <c r="E143" s="30">
        <v>102</v>
      </c>
      <c r="F143" s="7"/>
      <c r="G143" s="20">
        <f t="shared" si="7"/>
        <v>0</v>
      </c>
      <c r="H143" s="7"/>
      <c r="I143" s="26" t="s">
        <v>35</v>
      </c>
    </row>
    <row r="144" spans="1:9" ht="15.6" thickTop="1" thickBot="1" x14ac:dyDescent="0.35">
      <c r="A144" s="17" t="s">
        <v>177</v>
      </c>
      <c r="B144" s="17" t="s">
        <v>178</v>
      </c>
      <c r="C144" s="20">
        <v>1980</v>
      </c>
      <c r="D144" s="8"/>
      <c r="E144" s="30">
        <v>172</v>
      </c>
      <c r="F144" s="7"/>
      <c r="G144" s="20">
        <f t="shared" si="7"/>
        <v>0</v>
      </c>
      <c r="H144" s="7"/>
      <c r="I144" s="26"/>
    </row>
    <row r="145" spans="1:9" ht="15.6" thickTop="1" thickBot="1" x14ac:dyDescent="0.35">
      <c r="A145" t="s">
        <v>179</v>
      </c>
      <c r="B145" t="s">
        <v>7</v>
      </c>
      <c r="C145" s="1">
        <v>1996.5</v>
      </c>
      <c r="D145" s="8"/>
      <c r="E145" s="31">
        <v>175</v>
      </c>
      <c r="F145" s="8"/>
      <c r="G145" s="20">
        <f t="shared" si="7"/>
        <v>0</v>
      </c>
      <c r="I145" s="26"/>
    </row>
    <row r="146" spans="1:9" ht="15.6" thickTop="1" thickBot="1" x14ac:dyDescent="0.35">
      <c r="A146" s="17" t="s">
        <v>180</v>
      </c>
      <c r="B146" s="17" t="s">
        <v>14</v>
      </c>
      <c r="C146" s="20">
        <v>858</v>
      </c>
      <c r="D146" s="8"/>
      <c r="E146" s="30"/>
      <c r="F146" s="30"/>
      <c r="G146" s="20"/>
      <c r="H146" s="7"/>
      <c r="I146" s="26"/>
    </row>
    <row r="147" spans="1:9" ht="15.6" thickTop="1" thickBot="1" x14ac:dyDescent="0.35">
      <c r="A147" s="17" t="s">
        <v>181</v>
      </c>
      <c r="B147" s="17" t="s">
        <v>14</v>
      </c>
      <c r="C147" s="20">
        <v>948</v>
      </c>
      <c r="D147" s="8"/>
      <c r="E147" s="30"/>
      <c r="F147" s="30"/>
      <c r="G147" s="20"/>
      <c r="H147" s="7"/>
      <c r="I147" s="26"/>
    </row>
    <row r="148" spans="1:9" ht="15.6" thickTop="1" thickBot="1" x14ac:dyDescent="0.35">
      <c r="A148" s="17" t="s">
        <v>182</v>
      </c>
      <c r="B148" s="17" t="s">
        <v>14</v>
      </c>
      <c r="C148" s="20">
        <v>972</v>
      </c>
      <c r="D148" s="8"/>
      <c r="E148" s="30"/>
      <c r="F148" s="30"/>
      <c r="G148" s="20"/>
      <c r="H148" s="7"/>
      <c r="I148" s="26"/>
    </row>
    <row r="149" spans="1:9" ht="15.6" thickTop="1" thickBot="1" x14ac:dyDescent="0.35">
      <c r="A149" s="17" t="s">
        <v>183</v>
      </c>
      <c r="B149" s="17" t="s">
        <v>14</v>
      </c>
      <c r="C149" s="20">
        <v>1658</v>
      </c>
      <c r="D149" s="8"/>
      <c r="E149" s="30"/>
      <c r="F149" s="30"/>
      <c r="G149" s="20"/>
      <c r="H149" s="7"/>
      <c r="I149" s="26"/>
    </row>
    <row r="150" spans="1:9" ht="15.6" thickTop="1" thickBot="1" x14ac:dyDescent="0.35">
      <c r="A150" s="17" t="s">
        <v>184</v>
      </c>
      <c r="B150" s="17" t="s">
        <v>185</v>
      </c>
      <c r="C150" s="20">
        <v>3450</v>
      </c>
      <c r="D150" s="8"/>
      <c r="E150" s="30">
        <v>288</v>
      </c>
      <c r="F150" s="7"/>
      <c r="G150" s="20">
        <f t="shared" si="7"/>
        <v>0</v>
      </c>
      <c r="H150" s="7"/>
      <c r="I150" s="26"/>
    </row>
    <row r="151" spans="1:9" ht="15.6" thickTop="1" thickBot="1" x14ac:dyDescent="0.35">
      <c r="A151" s="17" t="s">
        <v>186</v>
      </c>
      <c r="B151" s="17" t="s">
        <v>7</v>
      </c>
      <c r="C151" s="20">
        <v>1340</v>
      </c>
      <c r="D151" s="8"/>
      <c r="E151" s="30">
        <v>102</v>
      </c>
      <c r="F151" s="7"/>
      <c r="G151" s="20">
        <f t="shared" si="7"/>
        <v>0</v>
      </c>
      <c r="H151" s="7"/>
      <c r="I151" s="26" t="s">
        <v>35</v>
      </c>
    </row>
    <row r="152" spans="1:9" ht="15.6" thickTop="1" thickBot="1" x14ac:dyDescent="0.35">
      <c r="A152" s="17" t="s">
        <v>187</v>
      </c>
      <c r="B152" s="17" t="s">
        <v>136</v>
      </c>
      <c r="C152" s="20">
        <v>1100</v>
      </c>
      <c r="D152" s="8"/>
      <c r="E152" s="30">
        <v>92</v>
      </c>
      <c r="F152" s="7"/>
      <c r="G152" s="20">
        <f t="shared" si="7"/>
        <v>0</v>
      </c>
      <c r="H152" s="7"/>
      <c r="I152" s="26"/>
    </row>
    <row r="153" spans="1:9" ht="15.6" thickTop="1" thickBot="1" x14ac:dyDescent="0.35">
      <c r="A153" s="17" t="s">
        <v>188</v>
      </c>
      <c r="B153" s="17" t="s">
        <v>8</v>
      </c>
      <c r="C153" s="20">
        <v>1070</v>
      </c>
      <c r="D153" s="8"/>
      <c r="E153" s="30">
        <v>93</v>
      </c>
      <c r="F153" s="7"/>
      <c r="G153" s="20">
        <f t="shared" si="7"/>
        <v>0</v>
      </c>
      <c r="H153" s="7"/>
      <c r="I153" s="26"/>
    </row>
    <row r="154" spans="1:9" ht="15.6" thickTop="1" thickBot="1" x14ac:dyDescent="0.35">
      <c r="A154" s="17" t="s">
        <v>191</v>
      </c>
      <c r="B154" s="17" t="s">
        <v>192</v>
      </c>
      <c r="C154" s="20">
        <v>920</v>
      </c>
      <c r="D154" s="8"/>
      <c r="E154" s="30">
        <v>89</v>
      </c>
      <c r="F154" s="7"/>
      <c r="G154" s="20">
        <f t="shared" si="7"/>
        <v>0</v>
      </c>
      <c r="H154" s="7"/>
      <c r="I154" s="26" t="s">
        <v>193</v>
      </c>
    </row>
    <row r="155" spans="1:9" ht="15.6" thickTop="1" thickBot="1" x14ac:dyDescent="0.35">
      <c r="A155" t="s">
        <v>194</v>
      </c>
      <c r="B155" t="s">
        <v>7</v>
      </c>
      <c r="C155" s="1">
        <v>998.25</v>
      </c>
      <c r="D155" s="8"/>
      <c r="E155" s="31">
        <v>88</v>
      </c>
      <c r="F155" s="8"/>
      <c r="G155" s="20">
        <f t="shared" si="7"/>
        <v>0</v>
      </c>
      <c r="I155" s="26" t="s">
        <v>35</v>
      </c>
    </row>
    <row r="156" spans="1:9" ht="15.6" thickTop="1" thickBot="1" x14ac:dyDescent="0.35">
      <c r="A156" t="s">
        <v>195</v>
      </c>
      <c r="B156" t="s">
        <v>196</v>
      </c>
      <c r="C156" s="1">
        <v>700</v>
      </c>
      <c r="D156" s="8"/>
      <c r="E156" s="31">
        <v>59</v>
      </c>
      <c r="F156" s="8"/>
      <c r="G156" s="20">
        <f t="shared" si="7"/>
        <v>0</v>
      </c>
      <c r="I156" s="26"/>
    </row>
    <row r="157" spans="1:9" ht="15.6" thickTop="1" thickBot="1" x14ac:dyDescent="0.35">
      <c r="A157" s="17" t="s">
        <v>197</v>
      </c>
      <c r="B157" s="17" t="s">
        <v>8</v>
      </c>
      <c r="C157" s="20">
        <f>535*2</f>
        <v>1070</v>
      </c>
      <c r="D157" s="8"/>
      <c r="E157" s="30">
        <v>89.2</v>
      </c>
      <c r="F157" s="7"/>
      <c r="G157" s="20">
        <f t="shared" si="7"/>
        <v>0</v>
      </c>
      <c r="H157" s="7"/>
      <c r="I157" s="26" t="s">
        <v>35</v>
      </c>
    </row>
    <row r="158" spans="1:9" ht="15.6" thickTop="1" thickBot="1" x14ac:dyDescent="0.35">
      <c r="A158" s="17" t="s">
        <v>198</v>
      </c>
      <c r="B158" s="17" t="s">
        <v>7</v>
      </c>
      <c r="C158" s="20">
        <v>1996.5</v>
      </c>
      <c r="D158" s="8"/>
      <c r="E158" s="30"/>
      <c r="F158" s="30"/>
      <c r="G158" s="20"/>
      <c r="H158" s="7"/>
      <c r="I158" s="26" t="s">
        <v>35</v>
      </c>
    </row>
    <row r="159" spans="1:9" ht="15.6" thickTop="1" thickBot="1" x14ac:dyDescent="0.35">
      <c r="A159" s="17" t="s">
        <v>199</v>
      </c>
      <c r="B159" s="17" t="s">
        <v>18</v>
      </c>
      <c r="C159" s="20">
        <v>880</v>
      </c>
      <c r="D159" s="8"/>
      <c r="E159" s="30"/>
      <c r="F159" s="30"/>
      <c r="G159" s="20"/>
      <c r="H159" s="7"/>
      <c r="I159" s="26" t="s">
        <v>35</v>
      </c>
    </row>
    <row r="160" spans="1:9" ht="15.6" thickTop="1" thickBot="1" x14ac:dyDescent="0.35">
      <c r="A160" t="s">
        <v>200</v>
      </c>
      <c r="B160" t="s">
        <v>18</v>
      </c>
      <c r="C160" s="1">
        <v>880</v>
      </c>
      <c r="D160" s="8"/>
      <c r="E160" s="31">
        <v>77</v>
      </c>
      <c r="F160" s="8"/>
      <c r="G160" s="20">
        <f t="shared" si="7"/>
        <v>0</v>
      </c>
      <c r="I160" s="26" t="s">
        <v>35</v>
      </c>
    </row>
    <row r="161" spans="1:9" ht="15.6" thickTop="1" thickBot="1" x14ac:dyDescent="0.35">
      <c r="A161" s="17" t="s">
        <v>201</v>
      </c>
      <c r="B161" s="17" t="s">
        <v>7</v>
      </c>
      <c r="C161" s="20">
        <v>2299</v>
      </c>
      <c r="D161" s="8"/>
      <c r="E161" s="30">
        <v>200</v>
      </c>
      <c r="F161" s="7"/>
      <c r="G161" s="20">
        <f t="shared" si="7"/>
        <v>0</v>
      </c>
      <c r="H161" s="7"/>
      <c r="I161" s="26" t="s">
        <v>145</v>
      </c>
    </row>
    <row r="162" spans="1:9" ht="15.6" thickTop="1" thickBot="1" x14ac:dyDescent="0.35">
      <c r="A162" s="17" t="s">
        <v>202</v>
      </c>
      <c r="B162" s="17" t="s">
        <v>127</v>
      </c>
      <c r="C162" s="20">
        <v>3200</v>
      </c>
      <c r="D162" s="8"/>
      <c r="E162" s="30"/>
      <c r="F162" s="30"/>
      <c r="G162" s="20"/>
      <c r="H162" s="7"/>
      <c r="I162" s="26" t="s">
        <v>35</v>
      </c>
    </row>
    <row r="163" spans="1:9" ht="15.6" thickTop="1" thickBot="1" x14ac:dyDescent="0.35">
      <c r="A163" t="s">
        <v>203</v>
      </c>
      <c r="B163" t="s">
        <v>204</v>
      </c>
      <c r="C163" s="1">
        <v>2662</v>
      </c>
      <c r="D163" s="8"/>
      <c r="E163" s="31">
        <v>222</v>
      </c>
      <c r="F163" s="8"/>
      <c r="G163" s="20">
        <f t="shared" si="7"/>
        <v>0</v>
      </c>
      <c r="I163" s="26" t="s">
        <v>35</v>
      </c>
    </row>
    <row r="164" spans="1:9" ht="15.6" thickTop="1" thickBot="1" x14ac:dyDescent="0.35">
      <c r="A164" s="17" t="s">
        <v>205</v>
      </c>
      <c r="B164" s="17" t="s">
        <v>14</v>
      </c>
      <c r="C164" s="20">
        <v>2605</v>
      </c>
      <c r="D164" s="8"/>
      <c r="E164" s="30"/>
      <c r="F164" s="30"/>
      <c r="G164" s="20"/>
      <c r="H164" s="7"/>
      <c r="I164" s="26"/>
    </row>
    <row r="165" spans="1:9" ht="15.6" thickTop="1" thickBot="1" x14ac:dyDescent="0.35">
      <c r="A165" s="17" t="s">
        <v>205</v>
      </c>
      <c r="B165" s="17" t="s">
        <v>7</v>
      </c>
      <c r="C165" s="20">
        <v>1996.5</v>
      </c>
      <c r="D165" s="8"/>
      <c r="E165" s="30"/>
      <c r="F165" s="30"/>
      <c r="G165" s="20"/>
      <c r="H165" s="7"/>
      <c r="I165" s="26" t="s">
        <v>35</v>
      </c>
    </row>
    <row r="166" spans="1:9" ht="15.6" thickTop="1" thickBot="1" x14ac:dyDescent="0.35">
      <c r="A166" s="17" t="s">
        <v>206</v>
      </c>
      <c r="B166" s="17" t="s">
        <v>190</v>
      </c>
      <c r="C166" s="20">
        <v>995</v>
      </c>
      <c r="D166" s="8"/>
      <c r="E166" s="30">
        <v>87</v>
      </c>
      <c r="F166" s="7"/>
      <c r="G166" s="20">
        <f t="shared" si="7"/>
        <v>0</v>
      </c>
      <c r="H166" s="7"/>
      <c r="I166" s="26" t="s">
        <v>35</v>
      </c>
    </row>
    <row r="167" spans="1:9" ht="15.6" thickTop="1" thickBot="1" x14ac:dyDescent="0.35">
      <c r="A167" s="3" t="s">
        <v>3</v>
      </c>
      <c r="B167" s="4"/>
      <c r="C167" s="4"/>
      <c r="D167" s="5">
        <f t="shared" ref="D167" si="8">SUM(D122:D166)</f>
        <v>0</v>
      </c>
      <c r="E167" s="5"/>
      <c r="F167" s="5">
        <f>SUM(F122:F166)</f>
        <v>0</v>
      </c>
      <c r="G167" s="19">
        <f>SUM(G122:G166)</f>
        <v>0</v>
      </c>
      <c r="H167" s="19">
        <f>SUM(H122:H166)</f>
        <v>0</v>
      </c>
    </row>
    <row r="168" spans="1:9" x14ac:dyDescent="0.3">
      <c r="E168" s="29"/>
    </row>
    <row r="169" spans="1:9" x14ac:dyDescent="0.3">
      <c r="E169" s="29"/>
    </row>
    <row r="170" spans="1:9" x14ac:dyDescent="0.3">
      <c r="E170" s="29"/>
    </row>
    <row r="171" spans="1:9" x14ac:dyDescent="0.3">
      <c r="E171" s="29"/>
    </row>
    <row r="172" spans="1:9" x14ac:dyDescent="0.3">
      <c r="E172" s="29"/>
    </row>
    <row r="173" spans="1:9" x14ac:dyDescent="0.3">
      <c r="E173" s="29"/>
    </row>
    <row r="174" spans="1:9" x14ac:dyDescent="0.3">
      <c r="E174" s="29"/>
    </row>
    <row r="175" spans="1:9" x14ac:dyDescent="0.3">
      <c r="E175" s="29"/>
    </row>
    <row r="176" spans="1:9" x14ac:dyDescent="0.3">
      <c r="E176" s="29"/>
    </row>
    <row r="177" spans="5:5" x14ac:dyDescent="0.3">
      <c r="E177" s="29"/>
    </row>
    <row r="178" spans="5:5" x14ac:dyDescent="0.3">
      <c r="E178" s="29"/>
    </row>
    <row r="179" spans="5:5" x14ac:dyDescent="0.3">
      <c r="E179" s="29"/>
    </row>
    <row r="180" spans="5:5" x14ac:dyDescent="0.3">
      <c r="E180" s="29"/>
    </row>
    <row r="181" spans="5:5" x14ac:dyDescent="0.3">
      <c r="E181" s="29"/>
    </row>
    <row r="182" spans="5:5" x14ac:dyDescent="0.3">
      <c r="E182" s="29"/>
    </row>
    <row r="183" spans="5:5" x14ac:dyDescent="0.3">
      <c r="E183" s="29"/>
    </row>
    <row r="184" spans="5:5" x14ac:dyDescent="0.3">
      <c r="E184" s="29"/>
    </row>
    <row r="185" spans="5:5" x14ac:dyDescent="0.3">
      <c r="E185" s="29"/>
    </row>
    <row r="186" spans="5:5" x14ac:dyDescent="0.3">
      <c r="E186" s="29"/>
    </row>
    <row r="187" spans="5:5" x14ac:dyDescent="0.3">
      <c r="E187" s="29"/>
    </row>
    <row r="188" spans="5:5" x14ac:dyDescent="0.3">
      <c r="E188" s="29"/>
    </row>
    <row r="189" spans="5:5" x14ac:dyDescent="0.3">
      <c r="E189" s="29"/>
    </row>
    <row r="190" spans="5:5" x14ac:dyDescent="0.3">
      <c r="E190" s="29"/>
    </row>
  </sheetData>
  <sheetProtection algorithmName="SHA-512" hashValue="Aea1hkZzJqh4iB1TwiNI0RFhX0WhgILH/AnOMN/x00ZGvsnCSk3/j2Py938Ly+e08jUZKQ4QXNhG2+egXpfGXg==" saltValue="iYXCPFA4EIrAw3NhjiH/jw==" spinCount="100000" sheet="1" objects="1" scenarios="1"/>
  <protectedRanges>
    <protectedRange sqref="H100:H103 H122:H131 H133:H144 H157:H159 H161:H162 H164:H166 H146:H154 H11:H90" name="Relance"/>
    <protectedRange sqref="F123 F128:F129 F133:F134 F139 F143:F145 F150:F157 F160:F161 F163 F166 D122:D166" name="Verdiepingsmodules"/>
    <protectedRange sqref="D110:D116 F110:F116" name="Basiscursus"/>
    <protectedRange sqref="F100:F103" name="Omkadering en doelgroep"/>
    <protectedRange sqref="B1:B3" name="Naam en budget"/>
    <protectedRange sqref="F11:F94" name="Doelgroepmedewerkers"/>
  </protectedRanges>
  <dataConsolidate/>
  <mergeCells count="6">
    <mergeCell ref="A8:G8"/>
    <mergeCell ref="A107:G107"/>
    <mergeCell ref="A108:G108"/>
    <mergeCell ref="A120:G120"/>
    <mergeCell ref="A9:G9"/>
    <mergeCell ref="A98:H98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Kamers</dc:creator>
  <cp:lastModifiedBy>Lise Kamers</cp:lastModifiedBy>
  <dcterms:created xsi:type="dcterms:W3CDTF">2021-11-19T14:18:58Z</dcterms:created>
  <dcterms:modified xsi:type="dcterms:W3CDTF">2023-02-24T10:27:07Z</dcterms:modified>
</cp:coreProperties>
</file>